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rapolBuilk\Desktop\"/>
    </mc:Choice>
  </mc:AlternateContent>
  <xr:revisionPtr revIDLastSave="0" documentId="8_{38EE4171-74F0-4156-95B4-1405994842C8}" xr6:coauthVersionLast="34" xr6:coauthVersionMax="34" xr10:uidLastSave="{00000000-0000-0000-0000-000000000000}"/>
  <bookViews>
    <workbookView xWindow="0" yWindow="0" windowWidth="23040" windowHeight="8496" activeTab="1" xr2:uid="{00000000-000D-0000-FFFF-FFFF00000000}"/>
  </bookViews>
  <sheets>
    <sheet name="BOQ" sheetId="1" r:id="rId1"/>
    <sheet name="CBS" sheetId="3" r:id="rId2"/>
  </sheets>
  <definedNames>
    <definedName name="_xlnm._FilterDatabase" localSheetId="0" hidden="1">BOQ!$A$4:$N$178</definedName>
  </definedNames>
  <calcPr calcId="162913"/>
</workbook>
</file>

<file path=xl/calcChain.xml><?xml version="1.0" encoding="utf-8"?>
<calcChain xmlns="http://schemas.openxmlformats.org/spreadsheetml/2006/main">
  <c r="J18" i="1" l="1"/>
  <c r="I173" i="1" l="1"/>
  <c r="G173" i="1"/>
  <c r="I172" i="1"/>
  <c r="G172" i="1"/>
  <c r="I171" i="1"/>
  <c r="G171" i="1"/>
  <c r="I170" i="1"/>
  <c r="G170" i="1"/>
  <c r="I169" i="1"/>
  <c r="G169" i="1"/>
  <c r="I168" i="1"/>
  <c r="G168" i="1"/>
  <c r="I167" i="1"/>
  <c r="G167" i="1"/>
  <c r="I166" i="1"/>
  <c r="G166" i="1"/>
  <c r="I165" i="1"/>
  <c r="G165" i="1"/>
  <c r="I164" i="1"/>
  <c r="G164" i="1"/>
  <c r="I163" i="1"/>
  <c r="G163" i="1"/>
  <c r="I162" i="1"/>
  <c r="G162" i="1"/>
  <c r="I161" i="1"/>
  <c r="G161" i="1"/>
  <c r="I160" i="1"/>
  <c r="G160" i="1"/>
  <c r="I159" i="1"/>
  <c r="G159" i="1"/>
  <c r="I158" i="1"/>
  <c r="G158" i="1"/>
  <c r="I157" i="1"/>
  <c r="G157" i="1"/>
  <c r="I156" i="1"/>
  <c r="J156" i="1" s="1"/>
  <c r="I155" i="1"/>
  <c r="G155" i="1"/>
  <c r="I154" i="1"/>
  <c r="G154" i="1"/>
  <c r="I153" i="1"/>
  <c r="G153" i="1"/>
  <c r="I152" i="1"/>
  <c r="G152" i="1"/>
  <c r="I151" i="1"/>
  <c r="G151" i="1"/>
  <c r="I150" i="1"/>
  <c r="G150" i="1"/>
  <c r="I149" i="1"/>
  <c r="G149" i="1"/>
  <c r="I148" i="1"/>
  <c r="G148" i="1"/>
  <c r="I146" i="1"/>
  <c r="G146" i="1"/>
  <c r="I145" i="1"/>
  <c r="G145" i="1"/>
  <c r="I144" i="1"/>
  <c r="G144" i="1"/>
  <c r="I143" i="1"/>
  <c r="G143" i="1"/>
  <c r="I142" i="1"/>
  <c r="G142" i="1"/>
  <c r="I141" i="1"/>
  <c r="G141" i="1"/>
  <c r="I140" i="1"/>
  <c r="G140" i="1"/>
  <c r="I139" i="1"/>
  <c r="G139" i="1"/>
  <c r="I138" i="1"/>
  <c r="G138" i="1"/>
  <c r="I136" i="1"/>
  <c r="G136" i="1"/>
  <c r="I135" i="1"/>
  <c r="G135" i="1"/>
  <c r="I134" i="1"/>
  <c r="G134" i="1"/>
  <c r="I133" i="1"/>
  <c r="G133" i="1"/>
  <c r="I132" i="1"/>
  <c r="G132" i="1"/>
  <c r="I131" i="1"/>
  <c r="G131" i="1"/>
  <c r="I130" i="1"/>
  <c r="G130" i="1"/>
  <c r="I129" i="1"/>
  <c r="G129" i="1"/>
  <c r="I128" i="1"/>
  <c r="G128" i="1"/>
  <c r="I127" i="1"/>
  <c r="G127" i="1"/>
  <c r="I126" i="1"/>
  <c r="G126" i="1"/>
  <c r="I125" i="1"/>
  <c r="G125" i="1"/>
  <c r="I124" i="1"/>
  <c r="G124" i="1"/>
  <c r="I120" i="1"/>
  <c r="G120" i="1"/>
  <c r="I119" i="1"/>
  <c r="G119" i="1"/>
  <c r="I118" i="1"/>
  <c r="G118" i="1"/>
  <c r="I117" i="1"/>
  <c r="G117" i="1"/>
  <c r="I115" i="1"/>
  <c r="G115" i="1"/>
  <c r="I114" i="1"/>
  <c r="G114" i="1"/>
  <c r="I113" i="1"/>
  <c r="G113" i="1"/>
  <c r="I110" i="1"/>
  <c r="G110" i="1"/>
  <c r="I109" i="1"/>
  <c r="G109" i="1"/>
  <c r="I108" i="1"/>
  <c r="G108" i="1"/>
  <c r="I106" i="1"/>
  <c r="G106" i="1"/>
  <c r="I104" i="1"/>
  <c r="G104" i="1"/>
  <c r="I102" i="1"/>
  <c r="G102" i="1"/>
  <c r="I100" i="1"/>
  <c r="G100" i="1"/>
  <c r="I98" i="1"/>
  <c r="G98" i="1"/>
  <c r="I97" i="1"/>
  <c r="G97" i="1"/>
  <c r="I95" i="1"/>
  <c r="G95" i="1"/>
  <c r="I94" i="1"/>
  <c r="G94" i="1"/>
  <c r="I93" i="1"/>
  <c r="G93" i="1"/>
  <c r="I92" i="1"/>
  <c r="G92" i="1"/>
  <c r="I89" i="1"/>
  <c r="G89" i="1"/>
  <c r="I87" i="1"/>
  <c r="G87" i="1"/>
  <c r="I85" i="1"/>
  <c r="G85" i="1"/>
  <c r="I84" i="1"/>
  <c r="G84" i="1"/>
  <c r="I83" i="1"/>
  <c r="G83" i="1"/>
  <c r="I82" i="1"/>
  <c r="G82" i="1"/>
  <c r="I81" i="1"/>
  <c r="G81" i="1"/>
  <c r="I79" i="1"/>
  <c r="G79" i="1"/>
  <c r="I78" i="1"/>
  <c r="G78" i="1"/>
  <c r="I73" i="1"/>
  <c r="G73" i="1"/>
  <c r="I72" i="1"/>
  <c r="G72" i="1"/>
  <c r="I70" i="1"/>
  <c r="G70" i="1"/>
  <c r="I69" i="1"/>
  <c r="G69" i="1"/>
  <c r="I68" i="1"/>
  <c r="G68" i="1"/>
  <c r="I67" i="1"/>
  <c r="G67" i="1"/>
  <c r="I66" i="1"/>
  <c r="G66" i="1"/>
  <c r="I65" i="1"/>
  <c r="G65" i="1"/>
  <c r="I63" i="1"/>
  <c r="G63" i="1"/>
  <c r="I62" i="1"/>
  <c r="G62" i="1"/>
  <c r="I61" i="1"/>
  <c r="G61" i="1"/>
  <c r="I60" i="1"/>
  <c r="G60" i="1"/>
  <c r="I59" i="1"/>
  <c r="G59" i="1"/>
  <c r="I57" i="1"/>
  <c r="G57" i="1"/>
  <c r="I56" i="1"/>
  <c r="G56" i="1"/>
  <c r="I55" i="1"/>
  <c r="G55" i="1"/>
  <c r="I54" i="1"/>
  <c r="G54" i="1"/>
  <c r="I53" i="1"/>
  <c r="G53" i="1"/>
  <c r="I50" i="1"/>
  <c r="G50" i="1"/>
  <c r="I49" i="1"/>
  <c r="G49" i="1"/>
  <c r="I48" i="1"/>
  <c r="G48" i="1"/>
  <c r="I47" i="1"/>
  <c r="G47" i="1"/>
  <c r="I45" i="1"/>
  <c r="G45" i="1"/>
  <c r="I44" i="1"/>
  <c r="G44" i="1"/>
  <c r="I43" i="1"/>
  <c r="G43" i="1"/>
  <c r="I42" i="1"/>
  <c r="G42" i="1"/>
  <c r="I41" i="1"/>
  <c r="G41" i="1"/>
  <c r="I38" i="1"/>
  <c r="G38" i="1"/>
  <c r="I37" i="1"/>
  <c r="G37" i="1"/>
  <c r="I36" i="1"/>
  <c r="G36" i="1"/>
  <c r="J35" i="1"/>
  <c r="D34" i="1"/>
  <c r="I34" i="1" s="1"/>
  <c r="I33" i="1"/>
  <c r="G33" i="1"/>
  <c r="I32" i="1"/>
  <c r="G32" i="1"/>
  <c r="I26" i="1"/>
  <c r="I28" i="1" s="1"/>
  <c r="I8" i="1" s="1"/>
  <c r="G26" i="1"/>
  <c r="G25" i="1"/>
  <c r="G24" i="1"/>
  <c r="G23" i="1"/>
  <c r="G121" i="1" l="1"/>
  <c r="G12" i="1" s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32" i="1"/>
  <c r="J33" i="1"/>
  <c r="J36" i="1"/>
  <c r="J37" i="1"/>
  <c r="J38" i="1"/>
  <c r="J41" i="1"/>
  <c r="J42" i="1"/>
  <c r="J43" i="1"/>
  <c r="J44" i="1"/>
  <c r="J45" i="1"/>
  <c r="J47" i="1"/>
  <c r="J48" i="1"/>
  <c r="J49" i="1"/>
  <c r="J50" i="1"/>
  <c r="J53" i="1"/>
  <c r="J54" i="1"/>
  <c r="J55" i="1"/>
  <c r="J56" i="1"/>
  <c r="J57" i="1"/>
  <c r="J59" i="1"/>
  <c r="J60" i="1"/>
  <c r="J61" i="1"/>
  <c r="J62" i="1"/>
  <c r="J63" i="1"/>
  <c r="J65" i="1"/>
  <c r="J66" i="1"/>
  <c r="J67" i="1"/>
  <c r="J68" i="1"/>
  <c r="J24" i="1"/>
  <c r="J25" i="1"/>
  <c r="J69" i="1"/>
  <c r="J70" i="1"/>
  <c r="J72" i="1"/>
  <c r="J73" i="1"/>
  <c r="J81" i="1"/>
  <c r="J82" i="1"/>
  <c r="J83" i="1"/>
  <c r="J85" i="1"/>
  <c r="J87" i="1"/>
  <c r="J89" i="1"/>
  <c r="J92" i="1"/>
  <c r="J93" i="1"/>
  <c r="J94" i="1"/>
  <c r="J95" i="1"/>
  <c r="J97" i="1"/>
  <c r="J98" i="1"/>
  <c r="J100" i="1"/>
  <c r="J102" i="1"/>
  <c r="J104" i="1"/>
  <c r="J106" i="1"/>
  <c r="J108" i="1"/>
  <c r="J109" i="1"/>
  <c r="J110" i="1"/>
  <c r="J113" i="1"/>
  <c r="J114" i="1"/>
  <c r="J115" i="1"/>
  <c r="J117" i="1"/>
  <c r="J118" i="1"/>
  <c r="J119" i="1"/>
  <c r="J120" i="1"/>
  <c r="G178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8" i="1"/>
  <c r="J139" i="1"/>
  <c r="J140" i="1"/>
  <c r="J141" i="1"/>
  <c r="J142" i="1"/>
  <c r="J143" i="1"/>
  <c r="J144" i="1"/>
  <c r="J145" i="1"/>
  <c r="J146" i="1"/>
  <c r="J148" i="1"/>
  <c r="J149" i="1"/>
  <c r="J150" i="1"/>
  <c r="J151" i="1"/>
  <c r="J152" i="1"/>
  <c r="J153" i="1"/>
  <c r="J154" i="1"/>
  <c r="J155" i="1"/>
  <c r="G28" i="1"/>
  <c r="G8" i="1" s="1"/>
  <c r="J8" i="1" s="1"/>
  <c r="J26" i="1"/>
  <c r="I178" i="1"/>
  <c r="I75" i="1"/>
  <c r="I10" i="1" s="1"/>
  <c r="J23" i="1"/>
  <c r="G34" i="1"/>
  <c r="I121" i="1"/>
  <c r="I12" i="1" s="1"/>
  <c r="J79" i="1"/>
  <c r="J84" i="1"/>
  <c r="J78" i="1"/>
  <c r="J124" i="1"/>
  <c r="C106" i="3" l="1"/>
  <c r="J12" i="1"/>
  <c r="I14" i="1"/>
  <c r="I16" i="1" s="1"/>
  <c r="I17" i="1" s="1"/>
  <c r="I19" i="1" s="1"/>
  <c r="G14" i="1"/>
  <c r="J14" i="1" s="1"/>
  <c r="J34" i="1"/>
  <c r="J75" i="1" s="1"/>
  <c r="J28" i="1"/>
  <c r="J178" i="1"/>
  <c r="J121" i="1"/>
  <c r="G75" i="1"/>
  <c r="G10" i="1" s="1"/>
  <c r="J10" i="1" s="1"/>
  <c r="J16" i="1" l="1"/>
  <c r="G16" i="1"/>
  <c r="G17" i="1" s="1"/>
  <c r="G19" i="1" l="1"/>
  <c r="J17" i="1"/>
  <c r="J19" i="1" s="1"/>
</calcChain>
</file>

<file path=xl/sharedStrings.xml><?xml version="1.0" encoding="utf-8"?>
<sst xmlns="http://schemas.openxmlformats.org/spreadsheetml/2006/main" count="516" uniqueCount="263">
  <si>
    <t>ชื่อต้นทุน/กลุ่มต้นทุน</t>
  </si>
  <si>
    <t>กลุ่มต้นทุนค่าวัสดุ</t>
  </si>
  <si>
    <t>งานเตรียมสถานที่ งานดิน และงานเสาเข็ม</t>
  </si>
  <si>
    <t>งานคอนกรีต คอนกรีตสำเร็จรูป และไม้แบบ</t>
  </si>
  <si>
    <t>งานเหล็กเสริม</t>
  </si>
  <si>
    <t>งานเหล็กโครงสร้างและงานโลหะ</t>
  </si>
  <si>
    <t>งานก่อฉาบ</t>
  </si>
  <si>
    <t>งานผนัง พื้น ฝ้า และบันได</t>
  </si>
  <si>
    <t>งานประตู และหน้าต่าง</t>
  </si>
  <si>
    <t>งานหลังคา</t>
  </si>
  <si>
    <t>งานสี</t>
  </si>
  <si>
    <t>งานระบบประปา</t>
  </si>
  <si>
    <t>งานระบบไฟฟ้า และสื่อสาร</t>
  </si>
  <si>
    <t>งานระบบปรับอากาศ และระบายอากาศ</t>
  </si>
  <si>
    <t>งานระบบสุขาภิบาล และสุขภัณฑ์</t>
  </si>
  <si>
    <t>งานตกแต่งภายใน และเฟอร์นิเจอร์</t>
  </si>
  <si>
    <t>งานตกแต่งภายนอก และภูมิสถาปัตย์</t>
  </si>
  <si>
    <t>งานอื่นๆ</t>
  </si>
  <si>
    <t>กลุ่มต้นทุนค่าแรง</t>
  </si>
  <si>
    <t>กลุ่มต้นทุนค่าเครื่องมือ</t>
  </si>
  <si>
    <t>กลุ่มต้นทุนค่าจ้างเหมาช่วง</t>
  </si>
  <si>
    <t>บัญชีแสดงปริมาณค่าวัสดุและค่าแรงงานก่อสร้าง</t>
  </si>
  <si>
    <t>ลำดับ</t>
  </si>
  <si>
    <t>รายการ</t>
  </si>
  <si>
    <t>ปริมาณ</t>
  </si>
  <si>
    <t>หน่วย</t>
  </si>
  <si>
    <t>ค่าวัสดุ</t>
  </si>
  <si>
    <t>ค่าแรงงาน</t>
  </si>
  <si>
    <t>รวมเป็นเงิน</t>
  </si>
  <si>
    <t>หน่วยละ</t>
  </si>
  <si>
    <t>รวม</t>
  </si>
  <si>
    <t>บาท</t>
  </si>
  <si>
    <t>สรุปราคาค่าก่อสร้าง</t>
  </si>
  <si>
    <t>A</t>
  </si>
  <si>
    <t>งานเตรียมการ</t>
  </si>
  <si>
    <t>งาน</t>
  </si>
  <si>
    <t>B</t>
  </si>
  <si>
    <t>งานวิศวกรรมโครงสร้าง</t>
  </si>
  <si>
    <t>C</t>
  </si>
  <si>
    <t>งานสถาปัตกรรม</t>
  </si>
  <si>
    <t>D</t>
  </si>
  <si>
    <t>งานวิศวกรรมสุขาภิบาลและไฟฟ้า</t>
  </si>
  <si>
    <t xml:space="preserve">รวมค่าก่อสร้าง  </t>
  </si>
  <si>
    <t>ค่าดำเนินการ</t>
  </si>
  <si>
    <t>ส่วนลด</t>
  </si>
  <si>
    <t>รวมค่าก่อสร้างทั้งหมด</t>
  </si>
  <si>
    <t>ที่พักคนงานและ/หรือขนส่งคนงาน</t>
  </si>
  <si>
    <t>เดือน</t>
  </si>
  <si>
    <t>ที่เก็บวัสดุชั่วคราว</t>
  </si>
  <si>
    <t>เหมา</t>
  </si>
  <si>
    <t>ม.</t>
  </si>
  <si>
    <t>น้ำ - ไฟฟ้า - โทรศัพท์ ชั่วคราว</t>
  </si>
  <si>
    <t>ค่าขนส่งวัสดุ</t>
  </si>
  <si>
    <t xml:space="preserve">รวม (หมวด A)  </t>
  </si>
  <si>
    <t>งานโครงสร้างคอนกรีตเสริมเหล็ก</t>
  </si>
  <si>
    <t>งานดิน</t>
  </si>
  <si>
    <t>1)</t>
  </si>
  <si>
    <t>ดินขุด</t>
  </si>
  <si>
    <t>ม³</t>
  </si>
  <si>
    <t>2)</t>
  </si>
  <si>
    <t>ดินถม</t>
  </si>
  <si>
    <t>3)</t>
  </si>
  <si>
    <t>ทรายถมบดอัดแน่น</t>
  </si>
  <si>
    <t>งานเสาเข็ม</t>
  </si>
  <si>
    <t>เสาเข็มเจาะ Dia.0.35x21.00 ม.</t>
  </si>
  <si>
    <t>ต้น</t>
  </si>
  <si>
    <t>งานตัดหัวเสาเข็ม</t>
  </si>
  <si>
    <t>งานขนดิน</t>
  </si>
  <si>
    <t>งานโครงสร้างฐานรากคอนกรีตและเสาตอม่อ</t>
  </si>
  <si>
    <t>งานฐานราก</t>
  </si>
  <si>
    <t xml:space="preserve">คอนกรีตหยาบ </t>
  </si>
  <si>
    <t>คอนกรีต fc' = 240 Ksc.</t>
  </si>
  <si>
    <t>แบบหล่อคอนกรีต</t>
  </si>
  <si>
    <t>ม²</t>
  </si>
  <si>
    <t>4)</t>
  </si>
  <si>
    <t>ตะปู</t>
  </si>
  <si>
    <t>กก.</t>
  </si>
  <si>
    <t>5)</t>
  </si>
  <si>
    <t>6)</t>
  </si>
  <si>
    <t>7)</t>
  </si>
  <si>
    <t>ลวดผูกเหล็ก</t>
  </si>
  <si>
    <t>งานเสาตอม่อ</t>
  </si>
  <si>
    <t>งานคานคอนกรีต</t>
  </si>
  <si>
    <t>8)</t>
  </si>
  <si>
    <t>งานเสาคอนกรีต</t>
  </si>
  <si>
    <t>งานพื้นคอนกรีต</t>
  </si>
  <si>
    <t>แผ่นพื้นสำเร็จรูปอัดแรง รับ นน.390/ตร.ม.</t>
  </si>
  <si>
    <t>งานโครงเหล็กรูปพรรณ หลังคา</t>
  </si>
  <si>
    <t>C-150x50x20x2.3 mm.</t>
  </si>
  <si>
    <t>เหล็กกล่อง 25x25x1.6 mm.</t>
  </si>
  <si>
    <t xml:space="preserve">รวม (หมวด B)  </t>
  </si>
  <si>
    <t>งานสถาปัตย์</t>
  </si>
  <si>
    <t>งานตกแต่งผิวพื้น</t>
  </si>
  <si>
    <t>พื้นปูกระเบื้อง แกรนิตโต้ 60x60</t>
  </si>
  <si>
    <t>พื้นปูกระเบื้อง Cotto ขนาด 12"x12"</t>
  </si>
  <si>
    <t>งานตกแต่งผิวผนัง</t>
  </si>
  <si>
    <t>งานก่ออิฐมวลเบา</t>
  </si>
  <si>
    <t>งานฉาบปูนเรียบ</t>
  </si>
  <si>
    <t>เสา+คานเอ็น คสล</t>
  </si>
  <si>
    <t>กรุกระเบื้อง Cotto ขนาด 12"x12"  ห้องน้ำ-ครัว</t>
  </si>
  <si>
    <t>กรุกระเบื้อง เคนไซ</t>
  </si>
  <si>
    <t>งานฝ้าพดาน</t>
  </si>
  <si>
    <t>ฝ้ายิปซั่มบอร์ด หนา 9 มม ฉาบเรียบทาสี</t>
  </si>
  <si>
    <t>โครงเคร่าเหล็กชุปสังกะสี</t>
  </si>
  <si>
    <t>ฝ้ายิปซั่มบอร์ด หนา 9 มม กันชื้น</t>
  </si>
  <si>
    <t>หลังคา C-PAC MONIER</t>
  </si>
  <si>
    <t>ครอบสันหลังคา</t>
  </si>
  <si>
    <t>เชิงชายไม้ คอนวู๊ด</t>
  </si>
  <si>
    <t>วัสดุยึด</t>
  </si>
  <si>
    <t>ประตู-หน้าต่าง</t>
  </si>
  <si>
    <t>วงกบไม้เนื้อแข็ง 2"x4" ขนาด 0.95x2.05 ม.</t>
  </si>
  <si>
    <t>ชุด</t>
  </si>
  <si>
    <t>ประตู PVC ขนาด 0.80x2.00 ม.</t>
  </si>
  <si>
    <t xml:space="preserve">ประตูบานเลื่อน อลูมิเนียมสีชา+กระจกชา 5 มม. </t>
  </si>
  <si>
    <t>ขนาด 3.20x2.00 ม.</t>
  </si>
  <si>
    <t xml:space="preserve">หน้าต่างอลูมิเนียมสีชา </t>
  </si>
  <si>
    <t>ขนาด 1.20x2.10 ม.</t>
  </si>
  <si>
    <t>หน้าต่างบานเลื่อนสลับ  อลูมิเนียมสีชา+กระจกชา</t>
  </si>
  <si>
    <t>5 มม. ขนาด 1.20x1.60 ม.</t>
  </si>
  <si>
    <t>หน้าต่างช่องแสง บานเลื่อนสลับ อลูมิเนียมสีชา +</t>
  </si>
  <si>
    <t>กระจกชา 5 มม. ขนาด 0.60x1.35 ม.</t>
  </si>
  <si>
    <t xml:space="preserve">ทาสีอาคารTOA 4 SEASONS    </t>
  </si>
  <si>
    <t>ทาสีน้ำมัน</t>
  </si>
  <si>
    <t>ทาสีกันสนิม</t>
  </si>
  <si>
    <t>โครงสร้างเคาน์เตอร์</t>
  </si>
  <si>
    <t>ซิงค์ล้างจาน 1 หลุม</t>
  </si>
  <si>
    <t>ระบบกำจัดปลวก</t>
  </si>
  <si>
    <t xml:space="preserve">รวม (หมวด C)  </t>
  </si>
  <si>
    <t>งานระบบประปา-สุขาภิบาล</t>
  </si>
  <si>
    <t>ท่อ พีวีซี. ชั้น 13.5  ศก. 1/2"</t>
  </si>
  <si>
    <t>ท่อ พีวีซี. ชั้น 13.5  ศก. 3/4"</t>
  </si>
  <si>
    <t>ท่อ พีวีซี. ชั้น 8.5  ศก. 1"</t>
  </si>
  <si>
    <t>ท่อ พีวีซี. ชั้น 8.5  ศก. 2"</t>
  </si>
  <si>
    <t>ท่อ พีวีซี. ชั้น 8.5  ศก. 4"</t>
  </si>
  <si>
    <t>วัสดุ-อุปกรณ์เชื่อมต่อ</t>
  </si>
  <si>
    <t>ค่าแรงติดตั้ง</t>
  </si>
  <si>
    <t>มิเตอร์น้ำ</t>
  </si>
  <si>
    <t>ถังเก็บน้ำ 1000 ลิตร</t>
  </si>
  <si>
    <t>ถังบำบัดน้ำเสีย 1200 ลิตร พร้อมอุปกรณ์</t>
  </si>
  <si>
    <t>บ่อดักขยะ</t>
  </si>
  <si>
    <t>บ่อดักไขมัน</t>
  </si>
  <si>
    <t>ปั้มน้ำ 450W และอุปกรณ์</t>
  </si>
  <si>
    <t>งานสุขภัณฑ์ Cotto หรือ American Stantdard</t>
  </si>
  <si>
    <t>โถส้วมชักโครก</t>
  </si>
  <si>
    <t>อ่างล้างหน้าชนิดฝังเคาน์เตอร์</t>
  </si>
  <si>
    <t>ฝักบัว + ก๊อกเตี้ย</t>
  </si>
  <si>
    <t>สายฉีดชำระ</t>
  </si>
  <si>
    <t>ที่ใส่กระดาษชำระ</t>
  </si>
  <si>
    <t>ที่ใส่สบู่</t>
  </si>
  <si>
    <t>ราวแขวนผ้า</t>
  </si>
  <si>
    <t>ก๊อกน้ำเตี้ย</t>
  </si>
  <si>
    <t>กระจกเงา</t>
  </si>
  <si>
    <t>ตู้ควบคุมเมนไฟฟ้าขนาด 18 วงจร พร้อมเมน 3P 50A</t>
  </si>
  <si>
    <t>ตู้ควบคุมเมนไฟฟ้าย่อย(ห้องพัก) พร้อมเมน 2P 32A</t>
  </si>
  <si>
    <t>กิโลวัตต์มิเตอร์ไฟฟ้า 1Ph 2W 15(45)A</t>
  </si>
  <si>
    <t>โคมตะแกรง Flu. 1x32W แบบติดลอย</t>
  </si>
  <si>
    <t>โคมซาลาเปา 8" หลอด GLS แบบติดลอย</t>
  </si>
  <si>
    <t>โคมตะแกรง Flu. 1x36W แบบติดลอย</t>
  </si>
  <si>
    <t>โคมกล่องเหล็ก Flu. 1x18W ติดลอย</t>
  </si>
  <si>
    <t>โคมฝัง Downlight 4" หลอดประหยัด 11W</t>
  </si>
  <si>
    <t>9)</t>
  </si>
  <si>
    <t>โคมไฟตกแต่ง</t>
  </si>
  <si>
    <t>By Owner</t>
  </si>
  <si>
    <t>10)</t>
  </si>
  <si>
    <t>สวิทช์ทางเดียว</t>
  </si>
  <si>
    <t>11)</t>
  </si>
  <si>
    <t>สวิทช์สองทาง</t>
  </si>
  <si>
    <t>12)</t>
  </si>
  <si>
    <t>เต้ารับกราวด์คู่ 2P+E</t>
  </si>
  <si>
    <t>13)</t>
  </si>
  <si>
    <t>เต้ารับกราวด์เดี่ยว 2P+E</t>
  </si>
  <si>
    <t>14)</t>
  </si>
  <si>
    <t>พัดลมดูดอากาศ ขนาด 10" แบบติดผนัง</t>
  </si>
  <si>
    <t>15)</t>
  </si>
  <si>
    <t>กล่องเบรกเกอร์ปั๊มน้ำ 2P 15A</t>
  </si>
  <si>
    <t>16)</t>
  </si>
  <si>
    <t>เต้ารับทีวี</t>
  </si>
  <si>
    <t>17)</t>
  </si>
  <si>
    <t>เต้ารับโทรศัพท์</t>
  </si>
  <si>
    <t>18)</t>
  </si>
  <si>
    <t>สานเมนห้องพัก</t>
  </si>
  <si>
    <t>19)</t>
  </si>
  <si>
    <t>รางวายเวย์ 2"x3"</t>
  </si>
  <si>
    <t>ท่อน</t>
  </si>
  <si>
    <t>20)</t>
  </si>
  <si>
    <t>เดินสาย-ร้อยท่อ ; เมนวงจรย่อย</t>
  </si>
  <si>
    <t>21)</t>
  </si>
  <si>
    <t>เดินสาย-ร้อยท่อ ;โคมไฟ</t>
  </si>
  <si>
    <t>22)</t>
  </si>
  <si>
    <t>เดินสาย-ร้อยท่อ ; เต้ารับไฟฟ้า</t>
  </si>
  <si>
    <t>23)</t>
  </si>
  <si>
    <t>เดินสาย-ร้อยท่อ ; เบรกเกอร์ปั๊มน้ำ</t>
  </si>
  <si>
    <t>24)</t>
  </si>
  <si>
    <t>เดินสาย-ร้อยท่อ ; ทีวี</t>
  </si>
  <si>
    <t>25)</t>
  </si>
  <si>
    <t>เดินสาย-ร้อยท่อ ; โทรศัพท์</t>
  </si>
  <si>
    <t>26)</t>
  </si>
  <si>
    <t>อุปกรณ์เบ็ดเตล็ด</t>
  </si>
  <si>
    <t>**</t>
  </si>
  <si>
    <t>ไม่รวมค่าใช้จ่ายในการขอไฟฟ้า มิเตอร์3สาย 30(100)A</t>
  </si>
  <si>
    <t>ไม่รวมเสาอากาศทีวี, ตู้สาขาโทรศัพท์ PABX</t>
  </si>
  <si>
    <t>ไม่รวมงานเมนไฟฟ้าภายนอกเข้ามาตัวอาคาร (ตู้เมนในอาคาร)</t>
  </si>
  <si>
    <t>ไม่รวมเมนระบบเครื่องปรับอากาศ</t>
  </si>
  <si>
    <t xml:space="preserve">รวม (หมวด D)  </t>
  </si>
  <si>
    <t>กลุ่มต้นทุนทางอ้อม</t>
  </si>
  <si>
    <t>งานสิ่งก่อสร้างชั่วคราว</t>
  </si>
  <si>
    <t>ค่าออกแบบ และที่ปรึกษา</t>
  </si>
  <si>
    <t>ค่าจ้างพนักงาน และโบนัส</t>
  </si>
  <si>
    <t>ค่าบริหารงานจากสำนักงานใหญ่</t>
  </si>
  <si>
    <t>ค่าใช้จ่ายหน้างาน (โทรศัพท์, ไฟฟ้า, ประปา และอื่นๆ)</t>
  </si>
  <si>
    <t>ค่าอุปกรณ์และเครื่องใช้สำนักงาน</t>
  </si>
  <si>
    <t>ค่าที่พักพนักงาน และคนงาน</t>
  </si>
  <si>
    <t>ค่าสวัสดิการพนักงาน (อาหาร, กาแฟ และอื่นๆ)</t>
  </si>
  <si>
    <t>ค่าเดินทางพนักงาน</t>
  </si>
  <si>
    <t>ค่าเช่าที่ดิน และสำนักงาน</t>
  </si>
  <si>
    <t>ค่าใช้จ่ายด้านความปลอดภัย</t>
  </si>
  <si>
    <t>ค่าเลี้ยงรับรอง</t>
  </si>
  <si>
    <t>ค่าโฆษณา และการตลาด</t>
  </si>
  <si>
    <t>ค่าใช้จ่ายด้านการฝึกอบรม และสัมมนา</t>
  </si>
  <si>
    <t>ค่าภาษีอากร</t>
  </si>
  <si>
    <t>ค่าใช้จ่ายอื่นๆ</t>
  </si>
  <si>
    <t>รหัส</t>
  </si>
  <si>
    <t>MAT</t>
  </si>
  <si>
    <t>LAB</t>
  </si>
  <si>
    <t>Cost</t>
  </si>
  <si>
    <t>Col.G</t>
  </si>
  <si>
    <t>Col.I</t>
  </si>
  <si>
    <t>งานแก้ไข ซ่อมแซม เก็บงาน</t>
  </si>
  <si>
    <t>งานไม้แบบ ค้ำยัน</t>
  </si>
  <si>
    <t>Custom Cost 1</t>
  </si>
  <si>
    <t>Custom Cost 2</t>
  </si>
  <si>
    <t>Custom Cost 3</t>
  </si>
  <si>
    <t>Custom Cost 4</t>
  </si>
  <si>
    <t>Custom Cost 5</t>
  </si>
  <si>
    <t>Custom Cost 6</t>
  </si>
  <si>
    <t>Custom Cost 7</t>
  </si>
  <si>
    <t>Custom Cost 8</t>
  </si>
  <si>
    <t>Custom Cost 9</t>
  </si>
  <si>
    <t>ดอกเบี้ย</t>
  </si>
  <si>
    <t>ค่าธรรมเนียม</t>
  </si>
  <si>
    <t xml:space="preserve"> การจัดสรร รหัสต้นทุน (แนะนำ)</t>
  </si>
  <si>
    <t>ค่าวัสดุที่บริษัทซื้อมาเอง</t>
  </si>
  <si>
    <t>*หากมีผู้รับเหมาช่วงและเราซื้อของเอง ก็ให้ลงหมวด1</t>
  </si>
  <si>
    <t>หมวด 1 วัสดุ</t>
  </si>
  <si>
    <t>หมวด 2 แรงงาน</t>
  </si>
  <si>
    <t>หากเป็นแรงงานของบริษัทเองแนะนำให้ลงในหมวดนี้</t>
  </si>
  <si>
    <t>หมวด 3 เครื่องมือ เครื่องจักร</t>
  </si>
  <si>
    <t>หมวด 4 รับเหมาช่วง</t>
  </si>
  <si>
    <t xml:space="preserve">ในการตัดงานให้ซับ ให้มาลงในหมวดนี้                                        ทั้งนี้ต้องดูว่าเหมาทั้งค่าของและแรงไหม ถ้าเหมาแต่แรงค่าวัสดุที่ออกเองก็ให้ไปลงในหมวด 1 </t>
  </si>
  <si>
    <t>หมวด 5 ต้นทุนทางอ้อม</t>
  </si>
  <si>
    <t>ตามแต่ละหัวข้อที่บิลค์มีให้ หากไม่พอให้กำหนดเพิ่มเติ่มที่ช่อง Custom Cost</t>
  </si>
  <si>
    <t xml:space="preserve">* บิลค์จะมีโครงการ "สำนักงานใหญ่ 20xx" ให้ทุกบริษัท ทั้งนี้ในตอนวางแผนต้นทุนโครงการ ควรที่จะกำหนดให้ชัดเจนว่าจะเลือกหักจากส่วนกลางหรือหักเฉลี่ยจากแต่ละไซต์ เช่น เงินเดือน ค่าเดินทาง </t>
  </si>
  <si>
    <t xml:space="preserve">เครื่องมือเครื่องจักรในแต่ละงาน </t>
  </si>
  <si>
    <t>งานโครงสร้างคอนกรีต</t>
  </si>
  <si>
    <t>งานระบบไฟฟ้า  (จ้างเหมาช่วง)</t>
  </si>
  <si>
    <t xml:space="preserve">งานอาคาร หอพัก 1 ชั้น </t>
  </si>
  <si>
    <t>เหล็กเสริม DB12 และ DB16  (SD 30)</t>
  </si>
  <si>
    <t>เหล็กเสริม RB 6 (SD 24) และ DB16 (SD 30)</t>
  </si>
  <si>
    <t>เหล็กเสริม RB 6,9 (SD 24) และ DB12,16 (SD 30)</t>
  </si>
  <si>
    <t>เหล็กเสริม RB 6 (SD 24) และRB 9 (SD24)</t>
  </si>
  <si>
    <r>
      <t xml:space="preserve">งานทาสี </t>
    </r>
    <r>
      <rPr>
        <b/>
        <sz val="14"/>
        <color indexed="8"/>
        <rFont val="Angsana New"/>
        <family val="1"/>
      </rPr>
      <t>(จ้างเหมาช่วง)</t>
    </r>
  </si>
  <si>
    <r>
      <t xml:space="preserve">งานเคาน์เตอร์ล้างจาน ห้องรับแขก  </t>
    </r>
    <r>
      <rPr>
        <b/>
        <sz val="14"/>
        <rFont val="Angsana New"/>
        <family val="1"/>
      </rPr>
      <t>(จ้างเหมาช่วง)</t>
    </r>
  </si>
  <si>
    <r>
      <t xml:space="preserve">งานเคาน์เตอร์ล้างจาน ห้องครัว  </t>
    </r>
    <r>
      <rPr>
        <b/>
        <sz val="14"/>
        <rFont val="Angsana New"/>
        <family val="1"/>
      </rPr>
      <t>(จ้างเหมาช่วง)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</si>
</sst>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_-* #,##0.0_-;\-* #,##0.0_-;_-* \-??_-;_-@_-"/>
    <numFmt numFmtId="168" formatCode="_-* #,##0.00_-;\-* #,##0.00_-;_-* \-??_-;_-@_-"/>
    <numFmt numFmtId="169" formatCode="0.0"/>
  </numFmts>
  <fonts count="3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6"/>
      <name val="Angsana New"/>
      <family val="1"/>
    </font>
    <font>
      <b/>
      <sz val="16"/>
      <name val="Angsana New"/>
      <family val="1"/>
    </font>
    <font>
      <sz val="12"/>
      <name val="Cordia New"/>
      <family val="2"/>
      <charset val="222"/>
    </font>
    <font>
      <b/>
      <sz val="12"/>
      <name val="Cordia New"/>
      <family val="2"/>
    </font>
    <font>
      <b/>
      <sz val="14"/>
      <name val="Angsana New"/>
      <family val="1"/>
      <charset val="222"/>
    </font>
    <font>
      <b/>
      <sz val="14"/>
      <name val="Angsana New"/>
      <family val="1"/>
    </font>
    <font>
      <b/>
      <u/>
      <sz val="14"/>
      <name val="Angsana New"/>
      <family val="1"/>
    </font>
    <font>
      <sz val="14"/>
      <name val="Angsana New"/>
      <family val="1"/>
    </font>
    <font>
      <sz val="10"/>
      <name val="Arial"/>
      <family val="2"/>
    </font>
    <font>
      <sz val="14"/>
      <name val="CordiaUPC"/>
      <family val="2"/>
      <charset val="222"/>
    </font>
    <font>
      <sz val="14"/>
      <color rgb="FFFF0000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6"/>
      <color rgb="FFFF0000"/>
      <name val="Arial"/>
      <family val="2"/>
    </font>
    <font>
      <sz val="11"/>
      <color rgb="FF000000"/>
      <name val="Arial Unicode MS"/>
      <family val="2"/>
    </font>
    <font>
      <b/>
      <sz val="11"/>
      <color rgb="FF000000"/>
      <name val="Arial Unicode MS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22"/>
      <scheme val="minor"/>
    </font>
    <font>
      <b/>
      <sz val="14"/>
      <color rgb="FFFF0000"/>
      <name val="Angsana New"/>
      <family val="1"/>
    </font>
    <font>
      <b/>
      <sz val="11"/>
      <color theme="1"/>
      <name val="Calibri"/>
      <family val="2"/>
      <charset val="22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277">
    <xf numFmtId="0" fontId="0" fillId="0" borderId="0" xfId="0"/>
    <xf numFmtId="0" fontId="0" fillId="0" borderId="0" xfId="0" applyAlignment="1">
      <alignment horizontal="center"/>
    </xf>
    <xf numFmtId="164" fontId="3" fillId="0" borderId="6" xfId="3" applyFont="1" applyBorder="1" applyAlignment="1">
      <alignment vertical="center"/>
    </xf>
    <xf numFmtId="164" fontId="3" fillId="0" borderId="7" xfId="3" applyFont="1" applyBorder="1" applyAlignment="1">
      <alignment vertical="center"/>
    </xf>
    <xf numFmtId="164" fontId="3" fillId="0" borderId="7" xfId="3" applyFont="1" applyBorder="1" applyAlignment="1">
      <alignment horizontal="left" vertical="center" indent="1"/>
    </xf>
    <xf numFmtId="164" fontId="3" fillId="0" borderId="8" xfId="3" applyFont="1" applyBorder="1" applyAlignment="1">
      <alignment horizontal="center" vertical="center"/>
    </xf>
    <xf numFmtId="164" fontId="7" fillId="2" borderId="11" xfId="5" applyFont="1" applyFill="1" applyBorder="1" applyAlignment="1">
      <alignment horizontal="center" vertical="center"/>
    </xf>
    <xf numFmtId="164" fontId="7" fillId="2" borderId="12" xfId="5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horizontal="center" vertical="center"/>
    </xf>
    <xf numFmtId="0" fontId="9" fillId="0" borderId="14" xfId="4" applyFont="1" applyFill="1" applyBorder="1" applyAlignment="1">
      <alignment horizontal="left" vertical="center"/>
    </xf>
    <xf numFmtId="0" fontId="8" fillId="0" borderId="15" xfId="4" applyFont="1" applyFill="1" applyBorder="1" applyAlignment="1">
      <alignment horizontal="center" vertical="center"/>
    </xf>
    <xf numFmtId="164" fontId="8" fillId="0" borderId="13" xfId="5" applyFont="1" applyFill="1" applyBorder="1" applyAlignment="1">
      <alignment horizontal="center" vertical="center" shrinkToFit="1"/>
    </xf>
    <xf numFmtId="164" fontId="8" fillId="0" borderId="13" xfId="5" applyFont="1" applyFill="1" applyBorder="1" applyAlignment="1">
      <alignment horizontal="center" vertical="center"/>
    </xf>
    <xf numFmtId="0" fontId="10" fillId="0" borderId="16" xfId="4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horizontal="left" vertical="center" indent="1"/>
    </xf>
    <xf numFmtId="0" fontId="10" fillId="0" borderId="18" xfId="4" applyFont="1" applyFill="1" applyBorder="1" applyAlignment="1">
      <alignment horizontal="center" vertical="center"/>
    </xf>
    <xf numFmtId="164" fontId="10" fillId="0" borderId="16" xfId="5" applyFont="1" applyFill="1" applyBorder="1" applyAlignment="1">
      <alignment horizontal="center" vertical="center" shrinkToFit="1"/>
    </xf>
    <xf numFmtId="164" fontId="10" fillId="0" borderId="16" xfId="5" applyFont="1" applyFill="1" applyBorder="1" applyAlignment="1">
      <alignment horizontal="center" vertical="center"/>
    </xf>
    <xf numFmtId="164" fontId="8" fillId="0" borderId="16" xfId="5" applyFont="1" applyFill="1" applyBorder="1" applyAlignment="1">
      <alignment horizontal="center" vertical="center"/>
    </xf>
    <xf numFmtId="164" fontId="10" fillId="0" borderId="16" xfId="5" applyNumberFormat="1" applyFont="1" applyFill="1" applyBorder="1" applyAlignment="1">
      <alignment horizontal="center" vertical="center"/>
    </xf>
    <xf numFmtId="0" fontId="11" fillId="0" borderId="0" xfId="0" applyFont="1"/>
    <xf numFmtId="0" fontId="10" fillId="0" borderId="17" xfId="4" applyFont="1" applyFill="1" applyBorder="1" applyAlignment="1">
      <alignment horizontal="left" vertical="center" indent="2"/>
    </xf>
    <xf numFmtId="0" fontId="10" fillId="0" borderId="17" xfId="4" applyFont="1" applyFill="1" applyBorder="1" applyAlignment="1">
      <alignment horizontal="left" vertical="center"/>
    </xf>
    <xf numFmtId="0" fontId="8" fillId="0" borderId="18" xfId="4" applyFont="1" applyFill="1" applyBorder="1" applyAlignment="1">
      <alignment horizontal="right" vertical="center"/>
    </xf>
    <xf numFmtId="164" fontId="10" fillId="0" borderId="18" xfId="5" applyFont="1" applyFill="1" applyBorder="1" applyAlignment="1">
      <alignment vertical="center"/>
    </xf>
    <xf numFmtId="164" fontId="10" fillId="0" borderId="16" xfId="5" applyFont="1" applyFill="1" applyBorder="1" applyAlignment="1">
      <alignment vertical="center"/>
    </xf>
    <xf numFmtId="164" fontId="8" fillId="0" borderId="16" xfId="5" applyNumberFormat="1" applyFont="1" applyFill="1" applyBorder="1" applyAlignment="1">
      <alignment vertical="center"/>
    </xf>
    <xf numFmtId="10" fontId="10" fillId="0" borderId="18" xfId="5" applyNumberFormat="1" applyFont="1" applyFill="1" applyBorder="1" applyAlignment="1">
      <alignment vertical="center"/>
    </xf>
    <xf numFmtId="0" fontId="10" fillId="2" borderId="19" xfId="4" applyFont="1" applyFill="1" applyBorder="1" applyAlignment="1">
      <alignment horizontal="center" vertical="center"/>
    </xf>
    <xf numFmtId="0" fontId="10" fillId="2" borderId="20" xfId="4" applyFont="1" applyFill="1" applyBorder="1" applyAlignment="1">
      <alignment horizontal="left" vertical="center"/>
    </xf>
    <xf numFmtId="0" fontId="8" fillId="2" borderId="21" xfId="4" applyFont="1" applyFill="1" applyBorder="1" applyAlignment="1">
      <alignment horizontal="right" vertical="center"/>
    </xf>
    <xf numFmtId="164" fontId="10" fillId="2" borderId="21" xfId="5" applyFont="1" applyFill="1" applyBorder="1" applyAlignment="1">
      <alignment vertical="center"/>
    </xf>
    <xf numFmtId="164" fontId="10" fillId="2" borderId="19" xfId="5" applyFont="1" applyFill="1" applyBorder="1" applyAlignment="1">
      <alignment horizontal="center" vertical="center"/>
    </xf>
    <xf numFmtId="164" fontId="10" fillId="2" borderId="19" xfId="5" applyFont="1" applyFill="1" applyBorder="1" applyAlignment="1">
      <alignment vertical="center"/>
    </xf>
    <xf numFmtId="164" fontId="8" fillId="2" borderId="19" xfId="5" applyNumberFormat="1" applyFont="1" applyFill="1" applyBorder="1" applyAlignment="1">
      <alignment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4" applyFont="1" applyFill="1" applyBorder="1" applyAlignment="1">
      <alignment horizontal="left" vertical="center"/>
    </xf>
    <xf numFmtId="0" fontId="8" fillId="0" borderId="24" xfId="4" applyFont="1" applyFill="1" applyBorder="1" applyAlignment="1">
      <alignment horizontal="right" vertical="center"/>
    </xf>
    <xf numFmtId="164" fontId="10" fillId="0" borderId="24" xfId="5" applyFont="1" applyFill="1" applyBorder="1" applyAlignment="1">
      <alignment vertical="center"/>
    </xf>
    <xf numFmtId="164" fontId="10" fillId="0" borderId="22" xfId="5" applyFont="1" applyFill="1" applyBorder="1" applyAlignment="1">
      <alignment horizontal="center" vertical="center"/>
    </xf>
    <xf numFmtId="164" fontId="10" fillId="0" borderId="22" xfId="5" applyFont="1" applyFill="1" applyBorder="1" applyAlignment="1">
      <alignment vertical="center"/>
    </xf>
    <xf numFmtId="164" fontId="8" fillId="0" borderId="22" xfId="5" applyFont="1" applyFill="1" applyBorder="1" applyAlignment="1">
      <alignment vertical="center"/>
    </xf>
    <xf numFmtId="0" fontId="5" fillId="0" borderId="9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164" fontId="3" fillId="0" borderId="9" xfId="3" applyFont="1" applyFill="1" applyBorder="1" applyAlignment="1">
      <alignment vertical="center" shrinkToFit="1"/>
    </xf>
    <xf numFmtId="164" fontId="3" fillId="0" borderId="9" xfId="3" applyFont="1" applyFill="1" applyBorder="1" applyAlignment="1">
      <alignment horizontal="center" vertical="center"/>
    </xf>
    <xf numFmtId="164" fontId="3" fillId="0" borderId="9" xfId="3" applyFont="1" applyFill="1" applyBorder="1" applyAlignment="1">
      <alignment vertical="center"/>
    </xf>
    <xf numFmtId="0" fontId="8" fillId="0" borderId="25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left" vertical="center"/>
    </xf>
    <xf numFmtId="0" fontId="9" fillId="0" borderId="5" xfId="2" applyFont="1" applyFill="1" applyBorder="1" applyAlignment="1">
      <alignment horizontal="right" vertical="center"/>
    </xf>
    <xf numFmtId="164" fontId="10" fillId="0" borderId="5" xfId="3" applyFont="1" applyFill="1" applyBorder="1" applyAlignment="1">
      <alignment vertical="center"/>
    </xf>
    <xf numFmtId="164" fontId="10" fillId="0" borderId="25" xfId="3" applyFont="1" applyFill="1" applyBorder="1" applyAlignment="1">
      <alignment horizontal="center" vertical="center"/>
    </xf>
    <xf numFmtId="164" fontId="10" fillId="0" borderId="25" xfId="3" applyFont="1" applyFill="1" applyBorder="1" applyAlignment="1">
      <alignment vertical="center"/>
    </xf>
    <xf numFmtId="164" fontId="8" fillId="0" borderId="26" xfId="3" applyFont="1" applyFill="1" applyBorder="1" applyAlignment="1">
      <alignment vertical="center"/>
    </xf>
    <xf numFmtId="0" fontId="10" fillId="0" borderId="19" xfId="2" applyFont="1" applyFill="1" applyBorder="1" applyAlignment="1">
      <alignment horizontal="center" vertical="center"/>
    </xf>
    <xf numFmtId="0" fontId="10" fillId="0" borderId="16" xfId="2" applyFont="1" applyBorder="1" applyAlignment="1">
      <alignment horizontal="left" indent="1"/>
    </xf>
    <xf numFmtId="0" fontId="12" fillId="0" borderId="16" xfId="2" applyFont="1" applyBorder="1" applyAlignment="1">
      <alignment horizontal="center"/>
    </xf>
    <xf numFmtId="164" fontId="10" fillId="0" borderId="16" xfId="3" applyFont="1" applyFill="1" applyBorder="1" applyAlignment="1">
      <alignment vertical="center" shrinkToFit="1"/>
    </xf>
    <xf numFmtId="164" fontId="10" fillId="0" borderId="16" xfId="3" applyFont="1" applyBorder="1" applyAlignment="1">
      <alignment horizontal="center"/>
    </xf>
    <xf numFmtId="165" fontId="10" fillId="0" borderId="16" xfId="3" applyNumberFormat="1" applyFont="1" applyBorder="1" applyAlignment="1">
      <alignment horizontal="right"/>
    </xf>
    <xf numFmtId="166" fontId="10" fillId="0" borderId="16" xfId="3" applyNumberFormat="1" applyFont="1" applyBorder="1" applyAlignment="1">
      <alignment horizontal="right"/>
    </xf>
    <xf numFmtId="164" fontId="10" fillId="0" borderId="16" xfId="3" applyFont="1" applyBorder="1"/>
    <xf numFmtId="0" fontId="10" fillId="0" borderId="20" xfId="2" applyFont="1" applyFill="1" applyBorder="1" applyAlignment="1">
      <alignment horizontal="left" vertical="center"/>
    </xf>
    <xf numFmtId="0" fontId="8" fillId="0" borderId="21" xfId="2" applyFont="1" applyFill="1" applyBorder="1" applyAlignment="1">
      <alignment horizontal="right" vertical="center"/>
    </xf>
    <xf numFmtId="164" fontId="10" fillId="0" borderId="21" xfId="3" applyFont="1" applyFill="1" applyBorder="1" applyAlignment="1">
      <alignment vertical="center"/>
    </xf>
    <xf numFmtId="164" fontId="10" fillId="0" borderId="19" xfId="3" applyFont="1" applyFill="1" applyBorder="1" applyAlignment="1">
      <alignment horizontal="center" vertical="center"/>
    </xf>
    <xf numFmtId="164" fontId="10" fillId="0" borderId="19" xfId="3" applyFont="1" applyFill="1" applyBorder="1" applyAlignment="1">
      <alignment vertical="center"/>
    </xf>
    <xf numFmtId="164" fontId="8" fillId="0" borderId="19" xfId="3" applyFont="1" applyFill="1" applyBorder="1" applyAlignment="1">
      <alignment vertical="center"/>
    </xf>
    <xf numFmtId="166" fontId="10" fillId="0" borderId="19" xfId="3" applyNumberFormat="1" applyFont="1" applyFill="1" applyBorder="1" applyAlignment="1">
      <alignment vertical="center"/>
    </xf>
    <xf numFmtId="0" fontId="10" fillId="2" borderId="16" xfId="2" applyFont="1" applyFill="1" applyBorder="1" applyAlignment="1">
      <alignment horizontal="right" vertical="center"/>
    </xf>
    <xf numFmtId="0" fontId="10" fillId="2" borderId="17" xfId="2" applyFont="1" applyFill="1" applyBorder="1" applyAlignment="1">
      <alignment horizontal="left" vertical="center" indent="4"/>
    </xf>
    <xf numFmtId="0" fontId="8" fillId="2" borderId="18" xfId="2" applyFont="1" applyFill="1" applyBorder="1" applyAlignment="1">
      <alignment horizontal="right" vertical="center"/>
    </xf>
    <xf numFmtId="164" fontId="10" fillId="2" borderId="16" xfId="3" applyFont="1" applyFill="1" applyBorder="1" applyAlignment="1">
      <alignment horizontal="center" vertical="center" shrinkToFit="1"/>
    </xf>
    <xf numFmtId="164" fontId="10" fillId="2" borderId="16" xfId="3" applyFont="1" applyFill="1" applyBorder="1" applyAlignment="1">
      <alignment horizontal="center" vertical="center"/>
    </xf>
    <xf numFmtId="164" fontId="10" fillId="2" borderId="16" xfId="3" applyFont="1" applyFill="1" applyBorder="1" applyAlignment="1">
      <alignment vertical="center"/>
    </xf>
    <xf numFmtId="164" fontId="8" fillId="2" borderId="16" xfId="3" applyFont="1" applyFill="1" applyBorder="1" applyAlignment="1">
      <alignment vertical="center"/>
    </xf>
    <xf numFmtId="0" fontId="10" fillId="0" borderId="22" xfId="2" applyFont="1" applyFill="1" applyBorder="1" applyAlignment="1">
      <alignment horizontal="right" vertical="center"/>
    </xf>
    <xf numFmtId="1" fontId="10" fillId="0" borderId="23" xfId="2" applyNumberFormat="1" applyFont="1" applyBorder="1" applyAlignment="1">
      <alignment horizontal="left" indent="1"/>
    </xf>
    <xf numFmtId="0" fontId="10" fillId="0" borderId="24" xfId="2" quotePrefix="1" applyFont="1" applyFill="1" applyBorder="1" applyAlignment="1">
      <alignment vertical="center"/>
    </xf>
    <xf numFmtId="164" fontId="10" fillId="0" borderId="22" xfId="3" applyFont="1" applyFill="1" applyBorder="1" applyAlignment="1">
      <alignment horizontal="center" vertical="center" shrinkToFit="1"/>
    </xf>
    <xf numFmtId="164" fontId="10" fillId="0" borderId="22" xfId="3" applyFont="1" applyFill="1" applyBorder="1" applyAlignment="1">
      <alignment horizontal="center" vertical="center"/>
    </xf>
    <xf numFmtId="164" fontId="10" fillId="0" borderId="22" xfId="3" applyFont="1" applyFill="1" applyBorder="1" applyAlignment="1">
      <alignment vertical="center"/>
    </xf>
    <xf numFmtId="0" fontId="8" fillId="0" borderId="26" xfId="2" applyFont="1" applyFill="1" applyBorder="1" applyAlignment="1">
      <alignment horizontal="center" vertical="center"/>
    </xf>
    <xf numFmtId="0" fontId="9" fillId="0" borderId="27" xfId="2" applyFont="1" applyFill="1" applyBorder="1" applyAlignment="1">
      <alignment vertical="center"/>
    </xf>
    <xf numFmtId="0" fontId="8" fillId="0" borderId="28" xfId="2" applyFont="1" applyFill="1" applyBorder="1" applyAlignment="1">
      <alignment vertical="center"/>
    </xf>
    <xf numFmtId="164" fontId="10" fillId="0" borderId="26" xfId="3" applyFont="1" applyFill="1" applyBorder="1" applyAlignment="1">
      <alignment vertical="center" shrinkToFit="1"/>
    </xf>
    <xf numFmtId="164" fontId="10" fillId="0" borderId="26" xfId="3" applyFont="1" applyFill="1" applyBorder="1" applyAlignment="1">
      <alignment horizontal="center" vertical="center"/>
    </xf>
    <xf numFmtId="164" fontId="10" fillId="0" borderId="26" xfId="3" applyFont="1" applyFill="1" applyBorder="1" applyAlignment="1">
      <alignment vertical="center"/>
    </xf>
    <xf numFmtId="166" fontId="10" fillId="0" borderId="26" xfId="3" applyNumberFormat="1" applyFont="1" applyFill="1" applyBorder="1" applyAlignment="1">
      <alignment vertical="center"/>
    </xf>
    <xf numFmtId="0" fontId="10" fillId="0" borderId="16" xfId="2" applyFont="1" applyFill="1" applyBorder="1" applyAlignment="1">
      <alignment horizontal="center" vertical="center"/>
    </xf>
    <xf numFmtId="0" fontId="8" fillId="0" borderId="18" xfId="2" applyFont="1" applyFill="1" applyBorder="1" applyAlignment="1">
      <alignment vertical="center"/>
    </xf>
    <xf numFmtId="164" fontId="10" fillId="0" borderId="16" xfId="3" applyFont="1" applyFill="1" applyBorder="1" applyAlignment="1">
      <alignment horizontal="center" vertical="center"/>
    </xf>
    <xf numFmtId="164" fontId="10" fillId="0" borderId="16" xfId="3" applyFont="1" applyFill="1" applyBorder="1" applyAlignment="1">
      <alignment vertical="center"/>
    </xf>
    <xf numFmtId="0" fontId="10" fillId="0" borderId="16" xfId="2" applyFont="1" applyFill="1" applyBorder="1" applyAlignment="1">
      <alignment horizontal="right" vertical="center"/>
    </xf>
    <xf numFmtId="1" fontId="10" fillId="0" borderId="17" xfId="2" applyNumberFormat="1" applyFont="1" applyBorder="1" applyAlignment="1">
      <alignment horizontal="right"/>
    </xf>
    <xf numFmtId="0" fontId="10" fillId="0" borderId="18" xfId="2" applyFont="1" applyBorder="1" applyAlignment="1"/>
    <xf numFmtId="164" fontId="10" fillId="0" borderId="16" xfId="3" applyNumberFormat="1" applyFont="1" applyFill="1" applyBorder="1" applyAlignment="1">
      <alignment horizontal="left"/>
    </xf>
    <xf numFmtId="164" fontId="10" fillId="0" borderId="16" xfId="3" applyNumberFormat="1" applyFont="1" applyBorder="1" applyAlignment="1">
      <alignment horizontal="left"/>
    </xf>
    <xf numFmtId="0" fontId="13" fillId="0" borderId="17" xfId="2" applyFont="1" applyBorder="1" applyAlignment="1">
      <alignment horizontal="left" indent="1"/>
    </xf>
    <xf numFmtId="0" fontId="14" fillId="0" borderId="18" xfId="2" applyFont="1" applyFill="1" applyBorder="1" applyAlignment="1">
      <alignment vertical="center"/>
    </xf>
    <xf numFmtId="1" fontId="15" fillId="0" borderId="17" xfId="2" applyNumberFormat="1" applyFont="1" applyBorder="1" applyAlignment="1">
      <alignment horizontal="right"/>
    </xf>
    <xf numFmtId="0" fontId="15" fillId="0" borderId="18" xfId="2" applyFont="1" applyBorder="1" applyAlignment="1"/>
    <xf numFmtId="0" fontId="15" fillId="0" borderId="18" xfId="2" quotePrefix="1" applyFont="1" applyFill="1" applyBorder="1" applyAlignment="1">
      <alignment vertical="center"/>
    </xf>
    <xf numFmtId="164" fontId="10" fillId="0" borderId="16" xfId="3" applyNumberFormat="1" applyFont="1" applyFill="1" applyBorder="1" applyAlignment="1">
      <alignment horizontal="left" vertical="center"/>
    </xf>
    <xf numFmtId="164" fontId="10" fillId="0" borderId="16" xfId="3" applyFont="1" applyFill="1" applyBorder="1" applyAlignment="1">
      <alignment horizontal="center"/>
    </xf>
    <xf numFmtId="0" fontId="10" fillId="0" borderId="17" xfId="2" applyFont="1" applyBorder="1" applyAlignment="1">
      <alignment horizontal="right"/>
    </xf>
    <xf numFmtId="0" fontId="15" fillId="0" borderId="18" xfId="2" applyFont="1" applyBorder="1" applyAlignment="1">
      <alignment vertical="center"/>
    </xf>
    <xf numFmtId="0" fontId="10" fillId="0" borderId="18" xfId="2" applyFont="1" applyFill="1" applyBorder="1" applyAlignment="1">
      <alignment vertical="center"/>
    </xf>
    <xf numFmtId="164" fontId="10" fillId="0" borderId="16" xfId="3" applyFont="1" applyBorder="1" applyAlignment="1"/>
    <xf numFmtId="4" fontId="10" fillId="0" borderId="16" xfId="2" applyNumberFormat="1" applyFont="1" applyFill="1" applyBorder="1"/>
    <xf numFmtId="4" fontId="15" fillId="0" borderId="16" xfId="2" applyNumberFormat="1" applyFont="1" applyFill="1" applyBorder="1"/>
    <xf numFmtId="0" fontId="10" fillId="2" borderId="22" xfId="2" applyFont="1" applyFill="1" applyBorder="1" applyAlignment="1">
      <alignment horizontal="right" vertical="center"/>
    </xf>
    <xf numFmtId="0" fontId="10" fillId="2" borderId="23" xfId="2" applyFont="1" applyFill="1" applyBorder="1" applyAlignment="1">
      <alignment horizontal="left" vertical="center" indent="4"/>
    </xf>
    <xf numFmtId="0" fontId="8" fillId="2" borderId="24" xfId="2" applyFont="1" applyFill="1" applyBorder="1" applyAlignment="1">
      <alignment horizontal="right" vertical="center"/>
    </xf>
    <xf numFmtId="164" fontId="10" fillId="2" borderId="22" xfId="3" applyFont="1" applyFill="1" applyBorder="1" applyAlignment="1">
      <alignment horizontal="center" vertical="center" shrinkToFit="1"/>
    </xf>
    <xf numFmtId="164" fontId="10" fillId="2" borderId="22" xfId="3" applyFont="1" applyFill="1" applyBorder="1" applyAlignment="1">
      <alignment horizontal="center" vertical="center"/>
    </xf>
    <xf numFmtId="164" fontId="10" fillId="2" borderId="22" xfId="3" applyFont="1" applyFill="1" applyBorder="1" applyAlignment="1">
      <alignment vertical="center"/>
    </xf>
    <xf numFmtId="164" fontId="8" fillId="2" borderId="22" xfId="3" applyNumberFormat="1" applyFont="1" applyFill="1" applyBorder="1" applyAlignment="1">
      <alignment vertical="center"/>
    </xf>
    <xf numFmtId="0" fontId="8" fillId="0" borderId="13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vertical="center"/>
    </xf>
    <xf numFmtId="0" fontId="8" fillId="0" borderId="15" xfId="2" applyFont="1" applyFill="1" applyBorder="1" applyAlignment="1">
      <alignment vertical="center"/>
    </xf>
    <xf numFmtId="164" fontId="10" fillId="0" borderId="13" xfId="3" applyFont="1" applyFill="1" applyBorder="1" applyAlignment="1">
      <alignment horizontal="center" vertical="center" shrinkToFit="1"/>
    </xf>
    <xf numFmtId="164" fontId="10" fillId="0" borderId="13" xfId="3" applyFont="1" applyFill="1" applyBorder="1" applyAlignment="1">
      <alignment horizontal="center" vertical="center"/>
    </xf>
    <xf numFmtId="164" fontId="10" fillId="0" borderId="13" xfId="3" applyFont="1" applyFill="1" applyBorder="1" applyAlignment="1">
      <alignment vertical="center"/>
    </xf>
    <xf numFmtId="0" fontId="10" fillId="0" borderId="26" xfId="2" applyFont="1" applyFill="1" applyBorder="1" applyAlignment="1">
      <alignment horizontal="right" vertical="center"/>
    </xf>
    <xf numFmtId="0" fontId="15" fillId="0" borderId="27" xfId="2" applyFont="1" applyFill="1" applyBorder="1" applyAlignment="1">
      <alignment horizontal="left" vertical="center" indent="1"/>
    </xf>
    <xf numFmtId="0" fontId="15" fillId="0" borderId="28" xfId="2" applyFont="1" applyFill="1" applyBorder="1" applyAlignment="1">
      <alignment vertical="center"/>
    </xf>
    <xf numFmtId="164" fontId="10" fillId="0" borderId="26" xfId="3" applyFont="1" applyBorder="1" applyAlignment="1"/>
    <xf numFmtId="0" fontId="15" fillId="0" borderId="17" xfId="2" applyFont="1" applyFill="1" applyBorder="1" applyAlignment="1">
      <alignment horizontal="right" vertical="center"/>
    </xf>
    <xf numFmtId="0" fontId="15" fillId="0" borderId="18" xfId="2" applyFont="1" applyFill="1" applyBorder="1" applyAlignment="1">
      <alignment vertical="center"/>
    </xf>
    <xf numFmtId="1" fontId="15" fillId="0" borderId="17" xfId="2" applyNumberFormat="1" applyFont="1" applyFill="1" applyBorder="1" applyAlignment="1">
      <alignment horizontal="right" vertical="center"/>
    </xf>
    <xf numFmtId="0" fontId="15" fillId="0" borderId="17" xfId="2" applyFont="1" applyBorder="1" applyAlignment="1">
      <alignment horizontal="left" indent="1"/>
    </xf>
    <xf numFmtId="164" fontId="10" fillId="0" borderId="16" xfId="3" applyNumberFormat="1" applyFont="1" applyFill="1" applyBorder="1" applyAlignment="1">
      <alignment vertical="center"/>
    </xf>
    <xf numFmtId="0" fontId="15" fillId="0" borderId="18" xfId="2" applyFont="1" applyFill="1" applyBorder="1" applyAlignment="1"/>
    <xf numFmtId="164" fontId="10" fillId="0" borderId="16" xfId="3" applyFont="1" applyFill="1" applyBorder="1" applyAlignment="1">
      <alignment horizontal="center" vertical="center" shrinkToFit="1"/>
    </xf>
    <xf numFmtId="0" fontId="15" fillId="0" borderId="17" xfId="2" applyFont="1" applyBorder="1" applyAlignment="1"/>
    <xf numFmtId="0" fontId="10" fillId="0" borderId="17" xfId="2" applyFont="1" applyFill="1" applyBorder="1" applyAlignment="1">
      <alignment horizontal="left" vertical="center" indent="1"/>
    </xf>
    <xf numFmtId="0" fontId="10" fillId="0" borderId="29" xfId="2" applyFont="1" applyFill="1" applyBorder="1"/>
    <xf numFmtId="165" fontId="10" fillId="0" borderId="16" xfId="3" applyNumberFormat="1" applyFont="1" applyFill="1" applyBorder="1" applyAlignment="1">
      <alignment vertical="center"/>
    </xf>
    <xf numFmtId="0" fontId="15" fillId="0" borderId="18" xfId="2" applyFont="1" applyBorder="1" applyAlignment="1">
      <alignment wrapText="1"/>
    </xf>
    <xf numFmtId="1" fontId="15" fillId="3" borderId="17" xfId="2" applyNumberFormat="1" applyFont="1" applyFill="1" applyBorder="1" applyAlignment="1">
      <alignment horizontal="right"/>
    </xf>
    <xf numFmtId="0" fontId="15" fillId="3" borderId="18" xfId="2" applyFont="1" applyFill="1" applyBorder="1" applyAlignment="1"/>
    <xf numFmtId="164" fontId="10" fillId="3" borderId="16" xfId="3" applyFont="1" applyFill="1" applyBorder="1" applyAlignment="1">
      <alignment vertical="center" shrinkToFit="1"/>
    </xf>
    <xf numFmtId="164" fontId="10" fillId="3" borderId="16" xfId="3" applyFont="1" applyFill="1" applyBorder="1" applyAlignment="1">
      <alignment horizontal="center" vertical="center"/>
    </xf>
    <xf numFmtId="165" fontId="10" fillId="3" borderId="16" xfId="3" applyNumberFormat="1" applyFont="1" applyFill="1" applyBorder="1" applyAlignment="1">
      <alignment vertical="center"/>
    </xf>
    <xf numFmtId="164" fontId="10" fillId="3" borderId="16" xfId="3" applyFont="1" applyFill="1" applyBorder="1" applyAlignment="1">
      <alignment vertical="center"/>
    </xf>
    <xf numFmtId="164" fontId="10" fillId="3" borderId="16" xfId="3" applyFont="1" applyFill="1" applyBorder="1" applyAlignment="1">
      <alignment horizontal="center"/>
    </xf>
    <xf numFmtId="0" fontId="10" fillId="0" borderId="17" xfId="2" applyFont="1" applyFill="1" applyBorder="1" applyAlignment="1">
      <alignment horizontal="left" indent="1"/>
    </xf>
    <xf numFmtId="164" fontId="10" fillId="0" borderId="28" xfId="3" applyFont="1" applyFill="1" applyBorder="1" applyAlignment="1">
      <alignment vertical="center" shrinkToFit="1"/>
    </xf>
    <xf numFmtId="164" fontId="10" fillId="0" borderId="29" xfId="3" applyFont="1" applyFill="1" applyBorder="1" applyAlignment="1">
      <alignment horizontal="center"/>
    </xf>
    <xf numFmtId="0" fontId="10" fillId="0" borderId="17" xfId="2" applyFont="1" applyFill="1" applyBorder="1" applyAlignment="1">
      <alignment horizontal="right"/>
    </xf>
    <xf numFmtId="167" fontId="10" fillId="0" borderId="30" xfId="1" applyNumberFormat="1" applyFont="1" applyFill="1" applyBorder="1" applyAlignment="1" applyProtection="1">
      <alignment vertical="center"/>
    </xf>
    <xf numFmtId="168" fontId="10" fillId="0" borderId="30" xfId="1" applyNumberFormat="1" applyFont="1" applyFill="1" applyBorder="1" applyAlignment="1" applyProtection="1">
      <alignment vertical="center"/>
    </xf>
    <xf numFmtId="0" fontId="15" fillId="0" borderId="17" xfId="2" applyFont="1" applyFill="1" applyBorder="1" applyAlignment="1">
      <alignment horizontal="left" vertical="center" indent="1"/>
    </xf>
    <xf numFmtId="43" fontId="15" fillId="0" borderId="18" xfId="2" quotePrefix="1" applyNumberFormat="1" applyFont="1" applyFill="1" applyBorder="1" applyAlignment="1">
      <alignment vertical="center"/>
    </xf>
    <xf numFmtId="0" fontId="10" fillId="0" borderId="21" xfId="2" applyFont="1" applyBorder="1" applyAlignment="1">
      <alignment horizontal="left"/>
    </xf>
    <xf numFmtId="0" fontId="10" fillId="0" borderId="19" xfId="2" applyFont="1" applyFill="1" applyBorder="1" applyAlignment="1">
      <alignment horizontal="right" vertical="center"/>
    </xf>
    <xf numFmtId="164" fontId="10" fillId="0" borderId="19" xfId="3" applyFont="1" applyFill="1" applyBorder="1" applyAlignment="1">
      <alignment vertical="center" shrinkToFit="1"/>
    </xf>
    <xf numFmtId="164" fontId="10" fillId="0" borderId="31" xfId="3" applyFont="1" applyFill="1" applyBorder="1" applyAlignment="1">
      <alignment horizontal="center" vertical="center"/>
    </xf>
    <xf numFmtId="164" fontId="10" fillId="0" borderId="19" xfId="3" applyFont="1" applyBorder="1" applyAlignment="1">
      <alignment horizontal="center"/>
    </xf>
    <xf numFmtId="1" fontId="15" fillId="3" borderId="20" xfId="2" applyNumberFormat="1" applyFont="1" applyFill="1" applyBorder="1" applyAlignment="1">
      <alignment horizontal="right"/>
    </xf>
    <xf numFmtId="164" fontId="10" fillId="0" borderId="19" xfId="3" applyFont="1" applyFill="1" applyBorder="1" applyAlignment="1">
      <alignment horizontal="center"/>
    </xf>
    <xf numFmtId="169" fontId="15" fillId="3" borderId="20" xfId="2" applyNumberFormat="1" applyFont="1" applyFill="1" applyBorder="1" applyAlignment="1">
      <alignment horizontal="right"/>
    </xf>
    <xf numFmtId="0" fontId="10" fillId="0" borderId="21" xfId="2" applyFont="1" applyFill="1" applyBorder="1" applyAlignment="1">
      <alignment vertical="center"/>
    </xf>
    <xf numFmtId="164" fontId="10" fillId="0" borderId="19" xfId="3" applyFont="1" applyFill="1" applyBorder="1" applyAlignment="1">
      <alignment horizontal="center" vertical="center" shrinkToFit="1"/>
    </xf>
    <xf numFmtId="164" fontId="8" fillId="2" borderId="22" xfId="3" applyFont="1" applyFill="1" applyBorder="1" applyAlignment="1">
      <alignment vertical="center"/>
    </xf>
    <xf numFmtId="0" fontId="8" fillId="0" borderId="32" xfId="2" quotePrefix="1" applyFont="1" applyFill="1" applyBorder="1" applyAlignment="1">
      <alignment vertical="center"/>
    </xf>
    <xf numFmtId="0" fontId="8" fillId="0" borderId="29" xfId="0" applyFont="1" applyBorder="1"/>
    <xf numFmtId="0" fontId="10" fillId="0" borderId="29" xfId="0" applyFont="1" applyBorder="1"/>
    <xf numFmtId="0" fontId="0" fillId="0" borderId="16" xfId="0" applyBorder="1"/>
    <xf numFmtId="0" fontId="0" fillId="0" borderId="17" xfId="0" applyBorder="1"/>
    <xf numFmtId="0" fontId="10" fillId="0" borderId="17" xfId="0" applyFont="1" applyBorder="1" applyAlignment="1">
      <alignment horizontal="right"/>
    </xf>
    <xf numFmtId="0" fontId="10" fillId="0" borderId="18" xfId="0" applyFont="1" applyBorder="1"/>
    <xf numFmtId="0" fontId="10" fillId="0" borderId="29" xfId="0" applyFont="1" applyFill="1" applyBorder="1"/>
    <xf numFmtId="0" fontId="8" fillId="0" borderId="18" xfId="0" applyFont="1" applyBorder="1"/>
    <xf numFmtId="0" fontId="17" fillId="0" borderId="10" xfId="0" applyFont="1" applyBorder="1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7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64" fontId="0" fillId="0" borderId="0" xfId="1" applyFont="1"/>
    <xf numFmtId="164" fontId="19" fillId="0" borderId="7" xfId="3" applyFont="1" applyBorder="1" applyAlignment="1">
      <alignment vertical="center"/>
    </xf>
    <xf numFmtId="164" fontId="19" fillId="2" borderId="10" xfId="5" applyFont="1" applyFill="1" applyBorder="1" applyAlignment="1">
      <alignment horizontal="center" vertical="center"/>
    </xf>
    <xf numFmtId="164" fontId="19" fillId="0" borderId="13" xfId="5" applyFont="1" applyFill="1" applyBorder="1" applyAlignment="1">
      <alignment horizontal="center" vertical="center"/>
    </xf>
    <xf numFmtId="164" fontId="19" fillId="0" borderId="16" xfId="5" applyNumberFormat="1" applyFont="1" applyFill="1" applyBorder="1" applyAlignment="1">
      <alignment horizontal="center" vertical="center"/>
    </xf>
    <xf numFmtId="164" fontId="19" fillId="0" borderId="16" xfId="5" applyFont="1" applyFill="1" applyBorder="1" applyAlignment="1">
      <alignment horizontal="center" vertical="center"/>
    </xf>
    <xf numFmtId="164" fontId="19" fillId="0" borderId="16" xfId="5" applyNumberFormat="1" applyFont="1" applyFill="1" applyBorder="1" applyAlignment="1">
      <alignment vertical="center"/>
    </xf>
    <xf numFmtId="164" fontId="19" fillId="2" borderId="19" xfId="5" applyNumberFormat="1" applyFont="1" applyFill="1" applyBorder="1" applyAlignment="1">
      <alignment vertical="center"/>
    </xf>
    <xf numFmtId="164" fontId="19" fillId="0" borderId="22" xfId="5" applyFont="1" applyFill="1" applyBorder="1" applyAlignment="1">
      <alignment vertical="center"/>
    </xf>
    <xf numFmtId="164" fontId="19" fillId="0" borderId="9" xfId="3" applyFont="1" applyFill="1" applyBorder="1" applyAlignment="1">
      <alignment vertical="center"/>
    </xf>
    <xf numFmtId="164" fontId="19" fillId="0" borderId="25" xfId="3" applyFont="1" applyFill="1" applyBorder="1" applyAlignment="1">
      <alignment vertical="center"/>
    </xf>
    <xf numFmtId="164" fontId="19" fillId="0" borderId="16" xfId="3" applyFont="1" applyBorder="1" applyAlignment="1">
      <alignment horizontal="right"/>
    </xf>
    <xf numFmtId="164" fontId="19" fillId="0" borderId="19" xfId="3" applyFont="1" applyFill="1" applyBorder="1" applyAlignment="1">
      <alignment vertical="center"/>
    </xf>
    <xf numFmtId="164" fontId="19" fillId="2" borderId="16" xfId="3" applyFont="1" applyFill="1" applyBorder="1" applyAlignment="1">
      <alignment vertical="center"/>
    </xf>
    <xf numFmtId="164" fontId="19" fillId="0" borderId="22" xfId="3" applyFont="1" applyFill="1" applyBorder="1" applyAlignment="1">
      <alignment vertical="center"/>
    </xf>
    <xf numFmtId="164" fontId="19" fillId="0" borderId="26" xfId="3" applyFont="1" applyFill="1" applyBorder="1" applyAlignment="1">
      <alignment vertical="center"/>
    </xf>
    <xf numFmtId="164" fontId="19" fillId="0" borderId="16" xfId="3" applyFont="1" applyFill="1" applyBorder="1" applyAlignment="1">
      <alignment vertical="center"/>
    </xf>
    <xf numFmtId="164" fontId="19" fillId="2" borderId="22" xfId="3" applyNumberFormat="1" applyFont="1" applyFill="1" applyBorder="1" applyAlignment="1">
      <alignment vertical="center"/>
    </xf>
    <xf numFmtId="164" fontId="19" fillId="0" borderId="13" xfId="3" applyFont="1" applyFill="1" applyBorder="1" applyAlignment="1">
      <alignment vertical="center"/>
    </xf>
    <xf numFmtId="168" fontId="19" fillId="0" borderId="30" xfId="1" applyNumberFormat="1" applyFont="1" applyFill="1" applyBorder="1" applyAlignment="1" applyProtection="1">
      <alignment vertical="center"/>
    </xf>
    <xf numFmtId="164" fontId="19" fillId="2" borderId="22" xfId="3" applyFont="1" applyFill="1" applyBorder="1" applyAlignment="1">
      <alignment vertical="center"/>
    </xf>
    <xf numFmtId="0" fontId="20" fillId="0" borderId="0" xfId="0" applyFont="1"/>
    <xf numFmtId="164" fontId="19" fillId="0" borderId="7" xfId="3" applyFont="1" applyBorder="1" applyAlignment="1">
      <alignment horizontal="right" vertical="center"/>
    </xf>
    <xf numFmtId="164" fontId="19" fillId="0" borderId="26" xfId="2" applyNumberFormat="1" applyFont="1" applyFill="1" applyBorder="1" applyAlignment="1">
      <alignment horizontal="right" vertical="center"/>
    </xf>
    <xf numFmtId="164" fontId="19" fillId="0" borderId="16" xfId="2" applyNumberFormat="1" applyFont="1" applyFill="1" applyBorder="1" applyAlignment="1">
      <alignment horizontal="right" vertical="center"/>
    </xf>
    <xf numFmtId="1" fontId="5" fillId="0" borderId="9" xfId="4" applyNumberFormat="1" applyFont="1" applyFill="1" applyBorder="1" applyAlignment="1">
      <alignment horizontal="center" vertical="center"/>
    </xf>
    <xf numFmtId="1" fontId="6" fillId="0" borderId="9" xfId="4" applyNumberFormat="1" applyFont="1" applyFill="1" applyBorder="1" applyAlignment="1">
      <alignment horizontal="center" vertical="center"/>
    </xf>
    <xf numFmtId="1" fontId="3" fillId="0" borderId="9" xfId="5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3" fillId="0" borderId="9" xfId="5" applyNumberFormat="1" applyFont="1" applyFill="1" applyBorder="1" applyAlignment="1">
      <alignment horizontal="center" vertical="center" shrinkToFit="1"/>
    </xf>
    <xf numFmtId="1" fontId="19" fillId="0" borderId="9" xfId="5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0" fillId="0" borderId="10" xfId="1" applyFont="1" applyBorder="1"/>
    <xf numFmtId="164" fontId="21" fillId="0" borderId="10" xfId="1" applyFont="1" applyBorder="1" applyAlignment="1">
      <alignment horizontal="center"/>
    </xf>
    <xf numFmtId="164" fontId="7" fillId="2" borderId="10" xfId="5" applyFont="1" applyFill="1" applyBorder="1" applyAlignment="1">
      <alignment horizontal="center" vertical="center"/>
    </xf>
    <xf numFmtId="0" fontId="3" fillId="0" borderId="1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4" fillId="0" borderId="4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0" fontId="7" fillId="2" borderId="11" xfId="4" applyFont="1" applyFill="1" applyBorder="1" applyAlignment="1">
      <alignment vertical="center"/>
    </xf>
    <xf numFmtId="0" fontId="7" fillId="2" borderId="1" xfId="4" applyFont="1" applyFill="1" applyBorder="1" applyAlignment="1">
      <alignment vertical="center"/>
    </xf>
    <xf numFmtId="0" fontId="7" fillId="2" borderId="3" xfId="4" applyFont="1" applyFill="1" applyBorder="1" applyAlignment="1">
      <alignment vertical="center"/>
    </xf>
    <xf numFmtId="164" fontId="7" fillId="2" borderId="11" xfId="5" applyFont="1" applyFill="1" applyBorder="1" applyAlignment="1">
      <alignment vertical="center" shrinkToFit="1"/>
    </xf>
    <xf numFmtId="164" fontId="7" fillId="2" borderId="11" xfId="5" applyFont="1" applyFill="1" applyBorder="1" applyAlignment="1">
      <alignment vertical="center"/>
    </xf>
    <xf numFmtId="164" fontId="7" fillId="2" borderId="33" xfId="5" applyFont="1" applyFill="1" applyBorder="1" applyAlignment="1">
      <alignment vertical="center"/>
    </xf>
    <xf numFmtId="164" fontId="7" fillId="2" borderId="34" xfId="5" applyFont="1" applyFill="1" applyBorder="1" applyAlignment="1">
      <alignment vertical="center"/>
    </xf>
    <xf numFmtId="0" fontId="7" fillId="2" borderId="12" xfId="4" applyFont="1" applyFill="1" applyBorder="1" applyAlignment="1">
      <alignment vertical="center"/>
    </xf>
    <xf numFmtId="0" fontId="7" fillId="2" borderId="6" xfId="4" applyFont="1" applyFill="1" applyBorder="1" applyAlignment="1">
      <alignment vertical="center"/>
    </xf>
    <xf numFmtId="0" fontId="7" fillId="2" borderId="8" xfId="4" applyFont="1" applyFill="1" applyBorder="1" applyAlignment="1">
      <alignment vertical="center"/>
    </xf>
    <xf numFmtId="164" fontId="7" fillId="2" borderId="12" xfId="5" applyFont="1" applyFill="1" applyBorder="1" applyAlignment="1">
      <alignment vertical="center" shrinkToFit="1"/>
    </xf>
    <xf numFmtId="164" fontId="7" fillId="2" borderId="12" xfId="5" applyFont="1" applyFill="1" applyBorder="1" applyAlignment="1">
      <alignment vertical="center"/>
    </xf>
    <xf numFmtId="0" fontId="16" fillId="0" borderId="10" xfId="0" applyFont="1" applyBorder="1" applyAlignment="1">
      <alignment horizontal="center"/>
    </xf>
    <xf numFmtId="0" fontId="17" fillId="0" borderId="25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22" fillId="5" borderId="0" xfId="0" applyFont="1" applyFill="1" applyAlignment="1">
      <alignment vertical="top"/>
    </xf>
    <xf numFmtId="0" fontId="23" fillId="5" borderId="0" xfId="0" applyFont="1" applyFill="1"/>
    <xf numFmtId="0" fontId="25" fillId="6" borderId="0" xfId="0" applyFont="1" applyFill="1" applyAlignment="1">
      <alignment vertical="top"/>
    </xf>
    <xf numFmtId="0" fontId="26" fillId="0" borderId="0" xfId="0" applyFont="1" applyAlignment="1">
      <alignment vertical="top"/>
    </xf>
    <xf numFmtId="0" fontId="26" fillId="0" borderId="0" xfId="0" applyFont="1"/>
    <xf numFmtId="0" fontId="25" fillId="7" borderId="0" xfId="0" applyFont="1" applyFill="1" applyAlignment="1">
      <alignment vertical="top"/>
    </xf>
    <xf numFmtId="0" fontId="25" fillId="4" borderId="0" xfId="0" applyFont="1" applyFill="1" applyAlignment="1">
      <alignment vertical="top"/>
    </xf>
    <xf numFmtId="0" fontId="26" fillId="4" borderId="0" xfId="0" applyFont="1" applyFill="1" applyAlignment="1">
      <alignment vertical="top"/>
    </xf>
    <xf numFmtId="0" fontId="26" fillId="4" borderId="0" xfId="0" applyFont="1" applyFill="1"/>
    <xf numFmtId="0" fontId="25" fillId="9" borderId="0" xfId="0" applyFont="1" applyFill="1"/>
    <xf numFmtId="0" fontId="26" fillId="9" borderId="0" xfId="0" applyFont="1" applyFill="1"/>
    <xf numFmtId="0" fontId="27" fillId="0" borderId="0" xfId="0" applyFont="1"/>
    <xf numFmtId="0" fontId="27" fillId="0" borderId="10" xfId="0" applyFont="1" applyBorder="1" applyAlignment="1">
      <alignment horizontal="center"/>
    </xf>
    <xf numFmtId="0" fontId="27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0" fontId="8" fillId="0" borderId="16" xfId="2" applyFont="1" applyFill="1" applyBorder="1" applyAlignment="1">
      <alignment horizontal="center" vertical="center"/>
    </xf>
    <xf numFmtId="0" fontId="28" fillId="0" borderId="17" xfId="2" applyFont="1" applyBorder="1" applyAlignment="1">
      <alignment horizontal="left" indent="1"/>
    </xf>
    <xf numFmtId="0" fontId="14" fillId="0" borderId="18" xfId="2" quotePrefix="1" applyFont="1" applyFill="1" applyBorder="1" applyAlignment="1">
      <alignment vertical="center"/>
    </xf>
    <xf numFmtId="164" fontId="8" fillId="0" borderId="16" xfId="3" applyNumberFormat="1" applyFont="1" applyBorder="1" applyAlignment="1">
      <alignment horizontal="left"/>
    </xf>
    <xf numFmtId="164" fontId="8" fillId="0" borderId="16" xfId="3" applyFont="1" applyBorder="1" applyAlignment="1">
      <alignment horizontal="center"/>
    </xf>
    <xf numFmtId="164" fontId="8" fillId="0" borderId="16" xfId="3" applyFont="1" applyFill="1" applyBorder="1" applyAlignment="1">
      <alignment vertical="center"/>
    </xf>
    <xf numFmtId="0" fontId="29" fillId="0" borderId="0" xfId="0" applyFont="1"/>
    <xf numFmtId="0" fontId="29" fillId="0" borderId="10" xfId="0" applyFont="1" applyBorder="1" applyAlignment="1">
      <alignment horizontal="center"/>
    </xf>
    <xf numFmtId="0" fontId="29" fillId="0" borderId="0" xfId="0" applyFont="1" applyAlignment="1">
      <alignment horizontal="center"/>
    </xf>
    <xf numFmtId="164" fontId="8" fillId="0" borderId="16" xfId="3" applyNumberFormat="1" applyFont="1" applyFill="1" applyBorder="1" applyAlignment="1">
      <alignment horizontal="left"/>
    </xf>
    <xf numFmtId="0" fontId="28" fillId="0" borderId="17" xfId="2" applyFont="1" applyFill="1" applyBorder="1" applyAlignment="1">
      <alignment horizontal="left" vertical="center" indent="1"/>
    </xf>
    <xf numFmtId="164" fontId="8" fillId="0" borderId="16" xfId="3" applyFont="1" applyFill="1" applyBorder="1" applyAlignment="1">
      <alignment vertical="center" shrinkToFit="1"/>
    </xf>
    <xf numFmtId="164" fontId="8" fillId="0" borderId="16" xfId="3" applyFont="1" applyFill="1" applyBorder="1" applyAlignment="1">
      <alignment horizontal="center" vertical="center"/>
    </xf>
    <xf numFmtId="166" fontId="8" fillId="0" borderId="16" xfId="3" applyNumberFormat="1" applyFont="1" applyFill="1" applyBorder="1" applyAlignment="1">
      <alignment vertical="center"/>
    </xf>
    <xf numFmtId="164" fontId="0" fillId="0" borderId="0" xfId="0" applyNumberFormat="1" applyAlignment="1">
      <alignment horizontal="center"/>
    </xf>
    <xf numFmtId="0" fontId="24" fillId="0" borderId="0" xfId="0" applyFont="1" applyAlignment="1">
      <alignment horizontal="center" vertical="top"/>
    </xf>
    <xf numFmtId="0" fontId="23" fillId="5" borderId="0" xfId="0" applyFont="1" applyFill="1" applyAlignment="1">
      <alignment horizontal="left" vertical="top" wrapText="1"/>
    </xf>
    <xf numFmtId="0" fontId="23" fillId="5" borderId="0" xfId="0" applyFont="1" applyFill="1" applyAlignment="1">
      <alignment horizontal="left" wrapText="1"/>
    </xf>
    <xf numFmtId="0" fontId="0" fillId="8" borderId="0" xfId="0" applyFill="1" applyAlignment="1">
      <alignment horizontal="left" vertical="top" wrapText="1"/>
    </xf>
    <xf numFmtId="0" fontId="26" fillId="6" borderId="0" xfId="0" applyFont="1" applyFill="1" applyAlignment="1">
      <alignment horizontal="left" vertical="top"/>
    </xf>
    <xf numFmtId="0" fontId="26" fillId="7" borderId="0" xfId="0" applyFont="1" applyFill="1" applyAlignment="1">
      <alignment horizontal="left" vertical="top"/>
    </xf>
    <xf numFmtId="0" fontId="26" fillId="4" borderId="0" xfId="0" applyFont="1" applyFill="1" applyAlignment="1">
      <alignment horizontal="left" vertical="top" wrapText="1"/>
    </xf>
    <xf numFmtId="0" fontId="26" fillId="9" borderId="0" xfId="0" applyFont="1" applyFill="1" applyAlignment="1">
      <alignment horizontal="left" vertical="top" wrapText="1"/>
    </xf>
  </cellXfs>
  <cellStyles count="6">
    <cellStyle name="Comma" xfId="1" builtinId="3"/>
    <cellStyle name="Comma_Sheet1" xfId="5" xr:uid="{00000000-0005-0000-0000-000001000000}"/>
    <cellStyle name="Comma_Sheet2" xfId="3" xr:uid="{00000000-0005-0000-0000-000002000000}"/>
    <cellStyle name="Normal" xfId="0" builtinId="0"/>
    <cellStyle name="Normal_Sheet1" xfId="4" xr:uid="{00000000-0005-0000-0000-000004000000}"/>
    <cellStyle name="Normal_Sheet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8"/>
  <sheetViews>
    <sheetView zoomScale="85" zoomScaleNormal="85" workbookViewId="0">
      <pane xSplit="3" ySplit="6" topLeftCell="D88" activePane="bottomRight" state="frozenSplit"/>
      <selection activeCell="A5" sqref="A5"/>
      <selection pane="topRight" activeCell="D5" sqref="D5"/>
      <selection pane="bottomLeft" activeCell="A6" sqref="A6"/>
      <selection pane="bottomRight" activeCell="P7" sqref="P7"/>
    </sheetView>
  </sheetViews>
  <sheetFormatPr defaultRowHeight="15.6"/>
  <cols>
    <col min="1" max="1" width="4.6640625" customWidth="1"/>
    <col min="2" max="2" width="3.6640625" customWidth="1"/>
    <col min="3" max="3" width="34.109375" customWidth="1"/>
    <col min="4" max="4" width="8.6640625" customWidth="1"/>
    <col min="5" max="5" width="6" customWidth="1"/>
    <col min="6" max="6" width="9.33203125" customWidth="1"/>
    <col min="7" max="7" width="17.33203125" style="201" customWidth="1"/>
    <col min="8" max="8" width="9.109375" customWidth="1"/>
    <col min="9" max="9" width="18.109375" style="201" customWidth="1"/>
    <col min="10" max="10" width="18.33203125" customWidth="1"/>
    <col min="11" max="11" width="2.5546875" customWidth="1"/>
    <col min="12" max="12" width="9" style="211" bestFit="1" customWidth="1"/>
    <col min="13" max="13" width="9" style="211"/>
    <col min="15" max="15" width="9.5546875" bestFit="1" customWidth="1"/>
    <col min="257" max="257" width="4.6640625" customWidth="1"/>
    <col min="258" max="258" width="3.6640625" customWidth="1"/>
    <col min="259" max="259" width="34.109375" customWidth="1"/>
    <col min="260" max="260" width="8" customWidth="1"/>
    <col min="261" max="261" width="6" customWidth="1"/>
    <col min="262" max="262" width="9.33203125" customWidth="1"/>
    <col min="263" max="263" width="11.109375" customWidth="1"/>
    <col min="264" max="264" width="9.109375" customWidth="1"/>
    <col min="265" max="265" width="11.109375" customWidth="1"/>
    <col min="266" max="266" width="10.5546875" customWidth="1"/>
    <col min="268" max="268" width="9" bestFit="1" customWidth="1"/>
    <col min="513" max="513" width="4.6640625" customWidth="1"/>
    <col min="514" max="514" width="3.6640625" customWidth="1"/>
    <col min="515" max="515" width="34.109375" customWidth="1"/>
    <col min="516" max="516" width="8" customWidth="1"/>
    <col min="517" max="517" width="6" customWidth="1"/>
    <col min="518" max="518" width="9.33203125" customWidth="1"/>
    <col min="519" max="519" width="11.109375" customWidth="1"/>
    <col min="520" max="520" width="9.109375" customWidth="1"/>
    <col min="521" max="521" width="11.109375" customWidth="1"/>
    <col min="522" max="522" width="10.5546875" customWidth="1"/>
    <col min="524" max="524" width="9" bestFit="1" customWidth="1"/>
    <col min="769" max="769" width="4.6640625" customWidth="1"/>
    <col min="770" max="770" width="3.6640625" customWidth="1"/>
    <col min="771" max="771" width="34.109375" customWidth="1"/>
    <col min="772" max="772" width="8" customWidth="1"/>
    <col min="773" max="773" width="6" customWidth="1"/>
    <col min="774" max="774" width="9.33203125" customWidth="1"/>
    <col min="775" max="775" width="11.109375" customWidth="1"/>
    <col min="776" max="776" width="9.109375" customWidth="1"/>
    <col min="777" max="777" width="11.109375" customWidth="1"/>
    <col min="778" max="778" width="10.5546875" customWidth="1"/>
    <col min="780" max="780" width="9" bestFit="1" customWidth="1"/>
    <col min="1025" max="1025" width="4.6640625" customWidth="1"/>
    <col min="1026" max="1026" width="3.6640625" customWidth="1"/>
    <col min="1027" max="1027" width="34.109375" customWidth="1"/>
    <col min="1028" max="1028" width="8" customWidth="1"/>
    <col min="1029" max="1029" width="6" customWidth="1"/>
    <col min="1030" max="1030" width="9.33203125" customWidth="1"/>
    <col min="1031" max="1031" width="11.109375" customWidth="1"/>
    <col min="1032" max="1032" width="9.109375" customWidth="1"/>
    <col min="1033" max="1033" width="11.109375" customWidth="1"/>
    <col min="1034" max="1034" width="10.5546875" customWidth="1"/>
    <col min="1036" max="1036" width="9" bestFit="1" customWidth="1"/>
    <col min="1281" max="1281" width="4.6640625" customWidth="1"/>
    <col min="1282" max="1282" width="3.6640625" customWidth="1"/>
    <col min="1283" max="1283" width="34.109375" customWidth="1"/>
    <col min="1284" max="1284" width="8" customWidth="1"/>
    <col min="1285" max="1285" width="6" customWidth="1"/>
    <col min="1286" max="1286" width="9.33203125" customWidth="1"/>
    <col min="1287" max="1287" width="11.109375" customWidth="1"/>
    <col min="1288" max="1288" width="9.109375" customWidth="1"/>
    <col min="1289" max="1289" width="11.109375" customWidth="1"/>
    <col min="1290" max="1290" width="10.5546875" customWidth="1"/>
    <col min="1292" max="1292" width="9" bestFit="1" customWidth="1"/>
    <col min="1537" max="1537" width="4.6640625" customWidth="1"/>
    <col min="1538" max="1538" width="3.6640625" customWidth="1"/>
    <col min="1539" max="1539" width="34.109375" customWidth="1"/>
    <col min="1540" max="1540" width="8" customWidth="1"/>
    <col min="1541" max="1541" width="6" customWidth="1"/>
    <col min="1542" max="1542" width="9.33203125" customWidth="1"/>
    <col min="1543" max="1543" width="11.109375" customWidth="1"/>
    <col min="1544" max="1544" width="9.109375" customWidth="1"/>
    <col min="1545" max="1545" width="11.109375" customWidth="1"/>
    <col min="1546" max="1546" width="10.5546875" customWidth="1"/>
    <col min="1548" max="1548" width="9" bestFit="1" customWidth="1"/>
    <col min="1793" max="1793" width="4.6640625" customWidth="1"/>
    <col min="1794" max="1794" width="3.6640625" customWidth="1"/>
    <col min="1795" max="1795" width="34.109375" customWidth="1"/>
    <col min="1796" max="1796" width="8" customWidth="1"/>
    <col min="1797" max="1797" width="6" customWidth="1"/>
    <col min="1798" max="1798" width="9.33203125" customWidth="1"/>
    <col min="1799" max="1799" width="11.109375" customWidth="1"/>
    <col min="1800" max="1800" width="9.109375" customWidth="1"/>
    <col min="1801" max="1801" width="11.109375" customWidth="1"/>
    <col min="1802" max="1802" width="10.5546875" customWidth="1"/>
    <col min="1804" max="1804" width="9" bestFit="1" customWidth="1"/>
    <col min="2049" max="2049" width="4.6640625" customWidth="1"/>
    <col min="2050" max="2050" width="3.6640625" customWidth="1"/>
    <col min="2051" max="2051" width="34.109375" customWidth="1"/>
    <col min="2052" max="2052" width="8" customWidth="1"/>
    <col min="2053" max="2053" width="6" customWidth="1"/>
    <col min="2054" max="2054" width="9.33203125" customWidth="1"/>
    <col min="2055" max="2055" width="11.109375" customWidth="1"/>
    <col min="2056" max="2056" width="9.109375" customWidth="1"/>
    <col min="2057" max="2057" width="11.109375" customWidth="1"/>
    <col min="2058" max="2058" width="10.5546875" customWidth="1"/>
    <col min="2060" max="2060" width="9" bestFit="1" customWidth="1"/>
    <col min="2305" max="2305" width="4.6640625" customWidth="1"/>
    <col min="2306" max="2306" width="3.6640625" customWidth="1"/>
    <col min="2307" max="2307" width="34.109375" customWidth="1"/>
    <col min="2308" max="2308" width="8" customWidth="1"/>
    <col min="2309" max="2309" width="6" customWidth="1"/>
    <col min="2310" max="2310" width="9.33203125" customWidth="1"/>
    <col min="2311" max="2311" width="11.109375" customWidth="1"/>
    <col min="2312" max="2312" width="9.109375" customWidth="1"/>
    <col min="2313" max="2313" width="11.109375" customWidth="1"/>
    <col min="2314" max="2314" width="10.5546875" customWidth="1"/>
    <col min="2316" max="2316" width="9" bestFit="1" customWidth="1"/>
    <col min="2561" max="2561" width="4.6640625" customWidth="1"/>
    <col min="2562" max="2562" width="3.6640625" customWidth="1"/>
    <col min="2563" max="2563" width="34.109375" customWidth="1"/>
    <col min="2564" max="2564" width="8" customWidth="1"/>
    <col min="2565" max="2565" width="6" customWidth="1"/>
    <col min="2566" max="2566" width="9.33203125" customWidth="1"/>
    <col min="2567" max="2567" width="11.109375" customWidth="1"/>
    <col min="2568" max="2568" width="9.109375" customWidth="1"/>
    <col min="2569" max="2569" width="11.109375" customWidth="1"/>
    <col min="2570" max="2570" width="10.5546875" customWidth="1"/>
    <col min="2572" max="2572" width="9" bestFit="1" customWidth="1"/>
    <col min="2817" max="2817" width="4.6640625" customWidth="1"/>
    <col min="2818" max="2818" width="3.6640625" customWidth="1"/>
    <col min="2819" max="2819" width="34.109375" customWidth="1"/>
    <col min="2820" max="2820" width="8" customWidth="1"/>
    <col min="2821" max="2821" width="6" customWidth="1"/>
    <col min="2822" max="2822" width="9.33203125" customWidth="1"/>
    <col min="2823" max="2823" width="11.109375" customWidth="1"/>
    <col min="2824" max="2824" width="9.109375" customWidth="1"/>
    <col min="2825" max="2825" width="11.109375" customWidth="1"/>
    <col min="2826" max="2826" width="10.5546875" customWidth="1"/>
    <col min="2828" max="2828" width="9" bestFit="1" customWidth="1"/>
    <col min="3073" max="3073" width="4.6640625" customWidth="1"/>
    <col min="3074" max="3074" width="3.6640625" customWidth="1"/>
    <col min="3075" max="3075" width="34.109375" customWidth="1"/>
    <col min="3076" max="3076" width="8" customWidth="1"/>
    <col min="3077" max="3077" width="6" customWidth="1"/>
    <col min="3078" max="3078" width="9.33203125" customWidth="1"/>
    <col min="3079" max="3079" width="11.109375" customWidth="1"/>
    <col min="3080" max="3080" width="9.109375" customWidth="1"/>
    <col min="3081" max="3081" width="11.109375" customWidth="1"/>
    <col min="3082" max="3082" width="10.5546875" customWidth="1"/>
    <col min="3084" max="3084" width="9" bestFit="1" customWidth="1"/>
    <col min="3329" max="3329" width="4.6640625" customWidth="1"/>
    <col min="3330" max="3330" width="3.6640625" customWidth="1"/>
    <col min="3331" max="3331" width="34.109375" customWidth="1"/>
    <col min="3332" max="3332" width="8" customWidth="1"/>
    <col min="3333" max="3333" width="6" customWidth="1"/>
    <col min="3334" max="3334" width="9.33203125" customWidth="1"/>
    <col min="3335" max="3335" width="11.109375" customWidth="1"/>
    <col min="3336" max="3336" width="9.109375" customWidth="1"/>
    <col min="3337" max="3337" width="11.109375" customWidth="1"/>
    <col min="3338" max="3338" width="10.5546875" customWidth="1"/>
    <col min="3340" max="3340" width="9" bestFit="1" customWidth="1"/>
    <col min="3585" max="3585" width="4.6640625" customWidth="1"/>
    <col min="3586" max="3586" width="3.6640625" customWidth="1"/>
    <col min="3587" max="3587" width="34.109375" customWidth="1"/>
    <col min="3588" max="3588" width="8" customWidth="1"/>
    <col min="3589" max="3589" width="6" customWidth="1"/>
    <col min="3590" max="3590" width="9.33203125" customWidth="1"/>
    <col min="3591" max="3591" width="11.109375" customWidth="1"/>
    <col min="3592" max="3592" width="9.109375" customWidth="1"/>
    <col min="3593" max="3593" width="11.109375" customWidth="1"/>
    <col min="3594" max="3594" width="10.5546875" customWidth="1"/>
    <col min="3596" max="3596" width="9" bestFit="1" customWidth="1"/>
    <col min="3841" max="3841" width="4.6640625" customWidth="1"/>
    <col min="3842" max="3842" width="3.6640625" customWidth="1"/>
    <col min="3843" max="3843" width="34.109375" customWidth="1"/>
    <col min="3844" max="3844" width="8" customWidth="1"/>
    <col min="3845" max="3845" width="6" customWidth="1"/>
    <col min="3846" max="3846" width="9.33203125" customWidth="1"/>
    <col min="3847" max="3847" width="11.109375" customWidth="1"/>
    <col min="3848" max="3848" width="9.109375" customWidth="1"/>
    <col min="3849" max="3849" width="11.109375" customWidth="1"/>
    <col min="3850" max="3850" width="10.5546875" customWidth="1"/>
    <col min="3852" max="3852" width="9" bestFit="1" customWidth="1"/>
    <col min="4097" max="4097" width="4.6640625" customWidth="1"/>
    <col min="4098" max="4098" width="3.6640625" customWidth="1"/>
    <col min="4099" max="4099" width="34.109375" customWidth="1"/>
    <col min="4100" max="4100" width="8" customWidth="1"/>
    <col min="4101" max="4101" width="6" customWidth="1"/>
    <col min="4102" max="4102" width="9.33203125" customWidth="1"/>
    <col min="4103" max="4103" width="11.109375" customWidth="1"/>
    <col min="4104" max="4104" width="9.109375" customWidth="1"/>
    <col min="4105" max="4105" width="11.109375" customWidth="1"/>
    <col min="4106" max="4106" width="10.5546875" customWidth="1"/>
    <col min="4108" max="4108" width="9" bestFit="1" customWidth="1"/>
    <col min="4353" max="4353" width="4.6640625" customWidth="1"/>
    <col min="4354" max="4354" width="3.6640625" customWidth="1"/>
    <col min="4355" max="4355" width="34.109375" customWidth="1"/>
    <col min="4356" max="4356" width="8" customWidth="1"/>
    <col min="4357" max="4357" width="6" customWidth="1"/>
    <col min="4358" max="4358" width="9.33203125" customWidth="1"/>
    <col min="4359" max="4359" width="11.109375" customWidth="1"/>
    <col min="4360" max="4360" width="9.109375" customWidth="1"/>
    <col min="4361" max="4361" width="11.109375" customWidth="1"/>
    <col min="4362" max="4362" width="10.5546875" customWidth="1"/>
    <col min="4364" max="4364" width="9" bestFit="1" customWidth="1"/>
    <col min="4609" max="4609" width="4.6640625" customWidth="1"/>
    <col min="4610" max="4610" width="3.6640625" customWidth="1"/>
    <col min="4611" max="4611" width="34.109375" customWidth="1"/>
    <col min="4612" max="4612" width="8" customWidth="1"/>
    <col min="4613" max="4613" width="6" customWidth="1"/>
    <col min="4614" max="4614" width="9.33203125" customWidth="1"/>
    <col min="4615" max="4615" width="11.109375" customWidth="1"/>
    <col min="4616" max="4616" width="9.109375" customWidth="1"/>
    <col min="4617" max="4617" width="11.109375" customWidth="1"/>
    <col min="4618" max="4618" width="10.5546875" customWidth="1"/>
    <col min="4620" max="4620" width="9" bestFit="1" customWidth="1"/>
    <col min="4865" max="4865" width="4.6640625" customWidth="1"/>
    <col min="4866" max="4866" width="3.6640625" customWidth="1"/>
    <col min="4867" max="4867" width="34.109375" customWidth="1"/>
    <col min="4868" max="4868" width="8" customWidth="1"/>
    <col min="4869" max="4869" width="6" customWidth="1"/>
    <col min="4870" max="4870" width="9.33203125" customWidth="1"/>
    <col min="4871" max="4871" width="11.109375" customWidth="1"/>
    <col min="4872" max="4872" width="9.109375" customWidth="1"/>
    <col min="4873" max="4873" width="11.109375" customWidth="1"/>
    <col min="4874" max="4874" width="10.5546875" customWidth="1"/>
    <col min="4876" max="4876" width="9" bestFit="1" customWidth="1"/>
    <col min="5121" max="5121" width="4.6640625" customWidth="1"/>
    <col min="5122" max="5122" width="3.6640625" customWidth="1"/>
    <col min="5123" max="5123" width="34.109375" customWidth="1"/>
    <col min="5124" max="5124" width="8" customWidth="1"/>
    <col min="5125" max="5125" width="6" customWidth="1"/>
    <col min="5126" max="5126" width="9.33203125" customWidth="1"/>
    <col min="5127" max="5127" width="11.109375" customWidth="1"/>
    <col min="5128" max="5128" width="9.109375" customWidth="1"/>
    <col min="5129" max="5129" width="11.109375" customWidth="1"/>
    <col min="5130" max="5130" width="10.5546875" customWidth="1"/>
    <col min="5132" max="5132" width="9" bestFit="1" customWidth="1"/>
    <col min="5377" max="5377" width="4.6640625" customWidth="1"/>
    <col min="5378" max="5378" width="3.6640625" customWidth="1"/>
    <col min="5379" max="5379" width="34.109375" customWidth="1"/>
    <col min="5380" max="5380" width="8" customWidth="1"/>
    <col min="5381" max="5381" width="6" customWidth="1"/>
    <col min="5382" max="5382" width="9.33203125" customWidth="1"/>
    <col min="5383" max="5383" width="11.109375" customWidth="1"/>
    <col min="5384" max="5384" width="9.109375" customWidth="1"/>
    <col min="5385" max="5385" width="11.109375" customWidth="1"/>
    <col min="5386" max="5386" width="10.5546875" customWidth="1"/>
    <col min="5388" max="5388" width="9" bestFit="1" customWidth="1"/>
    <col min="5633" max="5633" width="4.6640625" customWidth="1"/>
    <col min="5634" max="5634" width="3.6640625" customWidth="1"/>
    <col min="5635" max="5635" width="34.109375" customWidth="1"/>
    <col min="5636" max="5636" width="8" customWidth="1"/>
    <col min="5637" max="5637" width="6" customWidth="1"/>
    <col min="5638" max="5638" width="9.33203125" customWidth="1"/>
    <col min="5639" max="5639" width="11.109375" customWidth="1"/>
    <col min="5640" max="5640" width="9.109375" customWidth="1"/>
    <col min="5641" max="5641" width="11.109375" customWidth="1"/>
    <col min="5642" max="5642" width="10.5546875" customWidth="1"/>
    <col min="5644" max="5644" width="9" bestFit="1" customWidth="1"/>
    <col min="5889" max="5889" width="4.6640625" customWidth="1"/>
    <col min="5890" max="5890" width="3.6640625" customWidth="1"/>
    <col min="5891" max="5891" width="34.109375" customWidth="1"/>
    <col min="5892" max="5892" width="8" customWidth="1"/>
    <col min="5893" max="5893" width="6" customWidth="1"/>
    <col min="5894" max="5894" width="9.33203125" customWidth="1"/>
    <col min="5895" max="5895" width="11.109375" customWidth="1"/>
    <col min="5896" max="5896" width="9.109375" customWidth="1"/>
    <col min="5897" max="5897" width="11.109375" customWidth="1"/>
    <col min="5898" max="5898" width="10.5546875" customWidth="1"/>
    <col min="5900" max="5900" width="9" bestFit="1" customWidth="1"/>
    <col min="6145" max="6145" width="4.6640625" customWidth="1"/>
    <col min="6146" max="6146" width="3.6640625" customWidth="1"/>
    <col min="6147" max="6147" width="34.109375" customWidth="1"/>
    <col min="6148" max="6148" width="8" customWidth="1"/>
    <col min="6149" max="6149" width="6" customWidth="1"/>
    <col min="6150" max="6150" width="9.33203125" customWidth="1"/>
    <col min="6151" max="6151" width="11.109375" customWidth="1"/>
    <col min="6152" max="6152" width="9.109375" customWidth="1"/>
    <col min="6153" max="6153" width="11.109375" customWidth="1"/>
    <col min="6154" max="6154" width="10.5546875" customWidth="1"/>
    <col min="6156" max="6156" width="9" bestFit="1" customWidth="1"/>
    <col min="6401" max="6401" width="4.6640625" customWidth="1"/>
    <col min="6402" max="6402" width="3.6640625" customWidth="1"/>
    <col min="6403" max="6403" width="34.109375" customWidth="1"/>
    <col min="6404" max="6404" width="8" customWidth="1"/>
    <col min="6405" max="6405" width="6" customWidth="1"/>
    <col min="6406" max="6406" width="9.33203125" customWidth="1"/>
    <col min="6407" max="6407" width="11.109375" customWidth="1"/>
    <col min="6408" max="6408" width="9.109375" customWidth="1"/>
    <col min="6409" max="6409" width="11.109375" customWidth="1"/>
    <col min="6410" max="6410" width="10.5546875" customWidth="1"/>
    <col min="6412" max="6412" width="9" bestFit="1" customWidth="1"/>
    <col min="6657" max="6657" width="4.6640625" customWidth="1"/>
    <col min="6658" max="6658" width="3.6640625" customWidth="1"/>
    <col min="6659" max="6659" width="34.109375" customWidth="1"/>
    <col min="6660" max="6660" width="8" customWidth="1"/>
    <col min="6661" max="6661" width="6" customWidth="1"/>
    <col min="6662" max="6662" width="9.33203125" customWidth="1"/>
    <col min="6663" max="6663" width="11.109375" customWidth="1"/>
    <col min="6664" max="6664" width="9.109375" customWidth="1"/>
    <col min="6665" max="6665" width="11.109375" customWidth="1"/>
    <col min="6666" max="6666" width="10.5546875" customWidth="1"/>
    <col min="6668" max="6668" width="9" bestFit="1" customWidth="1"/>
    <col min="6913" max="6913" width="4.6640625" customWidth="1"/>
    <col min="6914" max="6914" width="3.6640625" customWidth="1"/>
    <col min="6915" max="6915" width="34.109375" customWidth="1"/>
    <col min="6916" max="6916" width="8" customWidth="1"/>
    <col min="6917" max="6917" width="6" customWidth="1"/>
    <col min="6918" max="6918" width="9.33203125" customWidth="1"/>
    <col min="6919" max="6919" width="11.109375" customWidth="1"/>
    <col min="6920" max="6920" width="9.109375" customWidth="1"/>
    <col min="6921" max="6921" width="11.109375" customWidth="1"/>
    <col min="6922" max="6922" width="10.5546875" customWidth="1"/>
    <col min="6924" max="6924" width="9" bestFit="1" customWidth="1"/>
    <col min="7169" max="7169" width="4.6640625" customWidth="1"/>
    <col min="7170" max="7170" width="3.6640625" customWidth="1"/>
    <col min="7171" max="7171" width="34.109375" customWidth="1"/>
    <col min="7172" max="7172" width="8" customWidth="1"/>
    <col min="7173" max="7173" width="6" customWidth="1"/>
    <col min="7174" max="7174" width="9.33203125" customWidth="1"/>
    <col min="7175" max="7175" width="11.109375" customWidth="1"/>
    <col min="7176" max="7176" width="9.109375" customWidth="1"/>
    <col min="7177" max="7177" width="11.109375" customWidth="1"/>
    <col min="7178" max="7178" width="10.5546875" customWidth="1"/>
    <col min="7180" max="7180" width="9" bestFit="1" customWidth="1"/>
    <col min="7425" max="7425" width="4.6640625" customWidth="1"/>
    <col min="7426" max="7426" width="3.6640625" customWidth="1"/>
    <col min="7427" max="7427" width="34.109375" customWidth="1"/>
    <col min="7428" max="7428" width="8" customWidth="1"/>
    <col min="7429" max="7429" width="6" customWidth="1"/>
    <col min="7430" max="7430" width="9.33203125" customWidth="1"/>
    <col min="7431" max="7431" width="11.109375" customWidth="1"/>
    <col min="7432" max="7432" width="9.109375" customWidth="1"/>
    <col min="7433" max="7433" width="11.109375" customWidth="1"/>
    <col min="7434" max="7434" width="10.5546875" customWidth="1"/>
    <col min="7436" max="7436" width="9" bestFit="1" customWidth="1"/>
    <col min="7681" max="7681" width="4.6640625" customWidth="1"/>
    <col min="7682" max="7682" width="3.6640625" customWidth="1"/>
    <col min="7683" max="7683" width="34.109375" customWidth="1"/>
    <col min="7684" max="7684" width="8" customWidth="1"/>
    <col min="7685" max="7685" width="6" customWidth="1"/>
    <col min="7686" max="7686" width="9.33203125" customWidth="1"/>
    <col min="7687" max="7687" width="11.109375" customWidth="1"/>
    <col min="7688" max="7688" width="9.109375" customWidth="1"/>
    <col min="7689" max="7689" width="11.109375" customWidth="1"/>
    <col min="7690" max="7690" width="10.5546875" customWidth="1"/>
    <col min="7692" max="7692" width="9" bestFit="1" customWidth="1"/>
    <col min="7937" max="7937" width="4.6640625" customWidth="1"/>
    <col min="7938" max="7938" width="3.6640625" customWidth="1"/>
    <col min="7939" max="7939" width="34.109375" customWidth="1"/>
    <col min="7940" max="7940" width="8" customWidth="1"/>
    <col min="7941" max="7941" width="6" customWidth="1"/>
    <col min="7942" max="7942" width="9.33203125" customWidth="1"/>
    <col min="7943" max="7943" width="11.109375" customWidth="1"/>
    <col min="7944" max="7944" width="9.109375" customWidth="1"/>
    <col min="7945" max="7945" width="11.109375" customWidth="1"/>
    <col min="7946" max="7946" width="10.5546875" customWidth="1"/>
    <col min="7948" max="7948" width="9" bestFit="1" customWidth="1"/>
    <col min="8193" max="8193" width="4.6640625" customWidth="1"/>
    <col min="8194" max="8194" width="3.6640625" customWidth="1"/>
    <col min="8195" max="8195" width="34.109375" customWidth="1"/>
    <col min="8196" max="8196" width="8" customWidth="1"/>
    <col min="8197" max="8197" width="6" customWidth="1"/>
    <col min="8198" max="8198" width="9.33203125" customWidth="1"/>
    <col min="8199" max="8199" width="11.109375" customWidth="1"/>
    <col min="8200" max="8200" width="9.109375" customWidth="1"/>
    <col min="8201" max="8201" width="11.109375" customWidth="1"/>
    <col min="8202" max="8202" width="10.5546875" customWidth="1"/>
    <col min="8204" max="8204" width="9" bestFit="1" customWidth="1"/>
    <col min="8449" max="8449" width="4.6640625" customWidth="1"/>
    <col min="8450" max="8450" width="3.6640625" customWidth="1"/>
    <col min="8451" max="8451" width="34.109375" customWidth="1"/>
    <col min="8452" max="8452" width="8" customWidth="1"/>
    <col min="8453" max="8453" width="6" customWidth="1"/>
    <col min="8454" max="8454" width="9.33203125" customWidth="1"/>
    <col min="8455" max="8455" width="11.109375" customWidth="1"/>
    <col min="8456" max="8456" width="9.109375" customWidth="1"/>
    <col min="8457" max="8457" width="11.109375" customWidth="1"/>
    <col min="8458" max="8458" width="10.5546875" customWidth="1"/>
    <col min="8460" max="8460" width="9" bestFit="1" customWidth="1"/>
    <col min="8705" max="8705" width="4.6640625" customWidth="1"/>
    <col min="8706" max="8706" width="3.6640625" customWidth="1"/>
    <col min="8707" max="8707" width="34.109375" customWidth="1"/>
    <col min="8708" max="8708" width="8" customWidth="1"/>
    <col min="8709" max="8709" width="6" customWidth="1"/>
    <col min="8710" max="8710" width="9.33203125" customWidth="1"/>
    <col min="8711" max="8711" width="11.109375" customWidth="1"/>
    <col min="8712" max="8712" width="9.109375" customWidth="1"/>
    <col min="8713" max="8713" width="11.109375" customWidth="1"/>
    <col min="8714" max="8714" width="10.5546875" customWidth="1"/>
    <col min="8716" max="8716" width="9" bestFit="1" customWidth="1"/>
    <col min="8961" max="8961" width="4.6640625" customWidth="1"/>
    <col min="8962" max="8962" width="3.6640625" customWidth="1"/>
    <col min="8963" max="8963" width="34.109375" customWidth="1"/>
    <col min="8964" max="8964" width="8" customWidth="1"/>
    <col min="8965" max="8965" width="6" customWidth="1"/>
    <col min="8966" max="8966" width="9.33203125" customWidth="1"/>
    <col min="8967" max="8967" width="11.109375" customWidth="1"/>
    <col min="8968" max="8968" width="9.109375" customWidth="1"/>
    <col min="8969" max="8969" width="11.109375" customWidth="1"/>
    <col min="8970" max="8970" width="10.5546875" customWidth="1"/>
    <col min="8972" max="8972" width="9" bestFit="1" customWidth="1"/>
    <col min="9217" max="9217" width="4.6640625" customWidth="1"/>
    <col min="9218" max="9218" width="3.6640625" customWidth="1"/>
    <col min="9219" max="9219" width="34.109375" customWidth="1"/>
    <col min="9220" max="9220" width="8" customWidth="1"/>
    <col min="9221" max="9221" width="6" customWidth="1"/>
    <col min="9222" max="9222" width="9.33203125" customWidth="1"/>
    <col min="9223" max="9223" width="11.109375" customWidth="1"/>
    <col min="9224" max="9224" width="9.109375" customWidth="1"/>
    <col min="9225" max="9225" width="11.109375" customWidth="1"/>
    <col min="9226" max="9226" width="10.5546875" customWidth="1"/>
    <col min="9228" max="9228" width="9" bestFit="1" customWidth="1"/>
    <col min="9473" max="9473" width="4.6640625" customWidth="1"/>
    <col min="9474" max="9474" width="3.6640625" customWidth="1"/>
    <col min="9475" max="9475" width="34.109375" customWidth="1"/>
    <col min="9476" max="9476" width="8" customWidth="1"/>
    <col min="9477" max="9477" width="6" customWidth="1"/>
    <col min="9478" max="9478" width="9.33203125" customWidth="1"/>
    <col min="9479" max="9479" width="11.109375" customWidth="1"/>
    <col min="9480" max="9480" width="9.109375" customWidth="1"/>
    <col min="9481" max="9481" width="11.109375" customWidth="1"/>
    <col min="9482" max="9482" width="10.5546875" customWidth="1"/>
    <col min="9484" max="9484" width="9" bestFit="1" customWidth="1"/>
    <col min="9729" max="9729" width="4.6640625" customWidth="1"/>
    <col min="9730" max="9730" width="3.6640625" customWidth="1"/>
    <col min="9731" max="9731" width="34.109375" customWidth="1"/>
    <col min="9732" max="9732" width="8" customWidth="1"/>
    <col min="9733" max="9733" width="6" customWidth="1"/>
    <col min="9734" max="9734" width="9.33203125" customWidth="1"/>
    <col min="9735" max="9735" width="11.109375" customWidth="1"/>
    <col min="9736" max="9736" width="9.109375" customWidth="1"/>
    <col min="9737" max="9737" width="11.109375" customWidth="1"/>
    <col min="9738" max="9738" width="10.5546875" customWidth="1"/>
    <col min="9740" max="9740" width="9" bestFit="1" customWidth="1"/>
    <col min="9985" max="9985" width="4.6640625" customWidth="1"/>
    <col min="9986" max="9986" width="3.6640625" customWidth="1"/>
    <col min="9987" max="9987" width="34.109375" customWidth="1"/>
    <col min="9988" max="9988" width="8" customWidth="1"/>
    <col min="9989" max="9989" width="6" customWidth="1"/>
    <col min="9990" max="9990" width="9.33203125" customWidth="1"/>
    <col min="9991" max="9991" width="11.109375" customWidth="1"/>
    <col min="9992" max="9992" width="9.109375" customWidth="1"/>
    <col min="9993" max="9993" width="11.109375" customWidth="1"/>
    <col min="9994" max="9994" width="10.5546875" customWidth="1"/>
    <col min="9996" max="9996" width="9" bestFit="1" customWidth="1"/>
    <col min="10241" max="10241" width="4.6640625" customWidth="1"/>
    <col min="10242" max="10242" width="3.6640625" customWidth="1"/>
    <col min="10243" max="10243" width="34.109375" customWidth="1"/>
    <col min="10244" max="10244" width="8" customWidth="1"/>
    <col min="10245" max="10245" width="6" customWidth="1"/>
    <col min="10246" max="10246" width="9.33203125" customWidth="1"/>
    <col min="10247" max="10247" width="11.109375" customWidth="1"/>
    <col min="10248" max="10248" width="9.109375" customWidth="1"/>
    <col min="10249" max="10249" width="11.109375" customWidth="1"/>
    <col min="10250" max="10250" width="10.5546875" customWidth="1"/>
    <col min="10252" max="10252" width="9" bestFit="1" customWidth="1"/>
    <col min="10497" max="10497" width="4.6640625" customWidth="1"/>
    <col min="10498" max="10498" width="3.6640625" customWidth="1"/>
    <col min="10499" max="10499" width="34.109375" customWidth="1"/>
    <col min="10500" max="10500" width="8" customWidth="1"/>
    <col min="10501" max="10501" width="6" customWidth="1"/>
    <col min="10502" max="10502" width="9.33203125" customWidth="1"/>
    <col min="10503" max="10503" width="11.109375" customWidth="1"/>
    <col min="10504" max="10504" width="9.109375" customWidth="1"/>
    <col min="10505" max="10505" width="11.109375" customWidth="1"/>
    <col min="10506" max="10506" width="10.5546875" customWidth="1"/>
    <col min="10508" max="10508" width="9" bestFit="1" customWidth="1"/>
    <col min="10753" max="10753" width="4.6640625" customWidth="1"/>
    <col min="10754" max="10754" width="3.6640625" customWidth="1"/>
    <col min="10755" max="10755" width="34.109375" customWidth="1"/>
    <col min="10756" max="10756" width="8" customWidth="1"/>
    <col min="10757" max="10757" width="6" customWidth="1"/>
    <col min="10758" max="10758" width="9.33203125" customWidth="1"/>
    <col min="10759" max="10759" width="11.109375" customWidth="1"/>
    <col min="10760" max="10760" width="9.109375" customWidth="1"/>
    <col min="10761" max="10761" width="11.109375" customWidth="1"/>
    <col min="10762" max="10762" width="10.5546875" customWidth="1"/>
    <col min="10764" max="10764" width="9" bestFit="1" customWidth="1"/>
    <col min="11009" max="11009" width="4.6640625" customWidth="1"/>
    <col min="11010" max="11010" width="3.6640625" customWidth="1"/>
    <col min="11011" max="11011" width="34.109375" customWidth="1"/>
    <col min="11012" max="11012" width="8" customWidth="1"/>
    <col min="11013" max="11013" width="6" customWidth="1"/>
    <col min="11014" max="11014" width="9.33203125" customWidth="1"/>
    <col min="11015" max="11015" width="11.109375" customWidth="1"/>
    <col min="11016" max="11016" width="9.109375" customWidth="1"/>
    <col min="11017" max="11017" width="11.109375" customWidth="1"/>
    <col min="11018" max="11018" width="10.5546875" customWidth="1"/>
    <col min="11020" max="11020" width="9" bestFit="1" customWidth="1"/>
    <col min="11265" max="11265" width="4.6640625" customWidth="1"/>
    <col min="11266" max="11266" width="3.6640625" customWidth="1"/>
    <col min="11267" max="11267" width="34.109375" customWidth="1"/>
    <col min="11268" max="11268" width="8" customWidth="1"/>
    <col min="11269" max="11269" width="6" customWidth="1"/>
    <col min="11270" max="11270" width="9.33203125" customWidth="1"/>
    <col min="11271" max="11271" width="11.109375" customWidth="1"/>
    <col min="11272" max="11272" width="9.109375" customWidth="1"/>
    <col min="11273" max="11273" width="11.109375" customWidth="1"/>
    <col min="11274" max="11274" width="10.5546875" customWidth="1"/>
    <col min="11276" max="11276" width="9" bestFit="1" customWidth="1"/>
    <col min="11521" max="11521" width="4.6640625" customWidth="1"/>
    <col min="11522" max="11522" width="3.6640625" customWidth="1"/>
    <col min="11523" max="11523" width="34.109375" customWidth="1"/>
    <col min="11524" max="11524" width="8" customWidth="1"/>
    <col min="11525" max="11525" width="6" customWidth="1"/>
    <col min="11526" max="11526" width="9.33203125" customWidth="1"/>
    <col min="11527" max="11527" width="11.109375" customWidth="1"/>
    <col min="11528" max="11528" width="9.109375" customWidth="1"/>
    <col min="11529" max="11529" width="11.109375" customWidth="1"/>
    <col min="11530" max="11530" width="10.5546875" customWidth="1"/>
    <col min="11532" max="11532" width="9" bestFit="1" customWidth="1"/>
    <col min="11777" max="11777" width="4.6640625" customWidth="1"/>
    <col min="11778" max="11778" width="3.6640625" customWidth="1"/>
    <col min="11779" max="11779" width="34.109375" customWidth="1"/>
    <col min="11780" max="11780" width="8" customWidth="1"/>
    <col min="11781" max="11781" width="6" customWidth="1"/>
    <col min="11782" max="11782" width="9.33203125" customWidth="1"/>
    <col min="11783" max="11783" width="11.109375" customWidth="1"/>
    <col min="11784" max="11784" width="9.109375" customWidth="1"/>
    <col min="11785" max="11785" width="11.109375" customWidth="1"/>
    <col min="11786" max="11786" width="10.5546875" customWidth="1"/>
    <col min="11788" max="11788" width="9" bestFit="1" customWidth="1"/>
    <col min="12033" max="12033" width="4.6640625" customWidth="1"/>
    <col min="12034" max="12034" width="3.6640625" customWidth="1"/>
    <col min="12035" max="12035" width="34.109375" customWidth="1"/>
    <col min="12036" max="12036" width="8" customWidth="1"/>
    <col min="12037" max="12037" width="6" customWidth="1"/>
    <col min="12038" max="12038" width="9.33203125" customWidth="1"/>
    <col min="12039" max="12039" width="11.109375" customWidth="1"/>
    <col min="12040" max="12040" width="9.109375" customWidth="1"/>
    <col min="12041" max="12041" width="11.109375" customWidth="1"/>
    <col min="12042" max="12042" width="10.5546875" customWidth="1"/>
    <col min="12044" max="12044" width="9" bestFit="1" customWidth="1"/>
    <col min="12289" max="12289" width="4.6640625" customWidth="1"/>
    <col min="12290" max="12290" width="3.6640625" customWidth="1"/>
    <col min="12291" max="12291" width="34.109375" customWidth="1"/>
    <col min="12292" max="12292" width="8" customWidth="1"/>
    <col min="12293" max="12293" width="6" customWidth="1"/>
    <col min="12294" max="12294" width="9.33203125" customWidth="1"/>
    <col min="12295" max="12295" width="11.109375" customWidth="1"/>
    <col min="12296" max="12296" width="9.109375" customWidth="1"/>
    <col min="12297" max="12297" width="11.109375" customWidth="1"/>
    <col min="12298" max="12298" width="10.5546875" customWidth="1"/>
    <col min="12300" max="12300" width="9" bestFit="1" customWidth="1"/>
    <col min="12545" max="12545" width="4.6640625" customWidth="1"/>
    <col min="12546" max="12546" width="3.6640625" customWidth="1"/>
    <col min="12547" max="12547" width="34.109375" customWidth="1"/>
    <col min="12548" max="12548" width="8" customWidth="1"/>
    <col min="12549" max="12549" width="6" customWidth="1"/>
    <col min="12550" max="12550" width="9.33203125" customWidth="1"/>
    <col min="12551" max="12551" width="11.109375" customWidth="1"/>
    <col min="12552" max="12552" width="9.109375" customWidth="1"/>
    <col min="12553" max="12553" width="11.109375" customWidth="1"/>
    <col min="12554" max="12554" width="10.5546875" customWidth="1"/>
    <col min="12556" max="12556" width="9" bestFit="1" customWidth="1"/>
    <col min="12801" max="12801" width="4.6640625" customWidth="1"/>
    <col min="12802" max="12802" width="3.6640625" customWidth="1"/>
    <col min="12803" max="12803" width="34.109375" customWidth="1"/>
    <col min="12804" max="12804" width="8" customWidth="1"/>
    <col min="12805" max="12805" width="6" customWidth="1"/>
    <col min="12806" max="12806" width="9.33203125" customWidth="1"/>
    <col min="12807" max="12807" width="11.109375" customWidth="1"/>
    <col min="12808" max="12808" width="9.109375" customWidth="1"/>
    <col min="12809" max="12809" width="11.109375" customWidth="1"/>
    <col min="12810" max="12810" width="10.5546875" customWidth="1"/>
    <col min="12812" max="12812" width="9" bestFit="1" customWidth="1"/>
    <col min="13057" max="13057" width="4.6640625" customWidth="1"/>
    <col min="13058" max="13058" width="3.6640625" customWidth="1"/>
    <col min="13059" max="13059" width="34.109375" customWidth="1"/>
    <col min="13060" max="13060" width="8" customWidth="1"/>
    <col min="13061" max="13061" width="6" customWidth="1"/>
    <col min="13062" max="13062" width="9.33203125" customWidth="1"/>
    <col min="13063" max="13063" width="11.109375" customWidth="1"/>
    <col min="13064" max="13064" width="9.109375" customWidth="1"/>
    <col min="13065" max="13065" width="11.109375" customWidth="1"/>
    <col min="13066" max="13066" width="10.5546875" customWidth="1"/>
    <col min="13068" max="13068" width="9" bestFit="1" customWidth="1"/>
    <col min="13313" max="13313" width="4.6640625" customWidth="1"/>
    <col min="13314" max="13314" width="3.6640625" customWidth="1"/>
    <col min="13315" max="13315" width="34.109375" customWidth="1"/>
    <col min="13316" max="13316" width="8" customWidth="1"/>
    <col min="13317" max="13317" width="6" customWidth="1"/>
    <col min="13318" max="13318" width="9.33203125" customWidth="1"/>
    <col min="13319" max="13319" width="11.109375" customWidth="1"/>
    <col min="13320" max="13320" width="9.109375" customWidth="1"/>
    <col min="13321" max="13321" width="11.109375" customWidth="1"/>
    <col min="13322" max="13322" width="10.5546875" customWidth="1"/>
    <col min="13324" max="13324" width="9" bestFit="1" customWidth="1"/>
    <col min="13569" max="13569" width="4.6640625" customWidth="1"/>
    <col min="13570" max="13570" width="3.6640625" customWidth="1"/>
    <col min="13571" max="13571" width="34.109375" customWidth="1"/>
    <col min="13572" max="13572" width="8" customWidth="1"/>
    <col min="13573" max="13573" width="6" customWidth="1"/>
    <col min="13574" max="13574" width="9.33203125" customWidth="1"/>
    <col min="13575" max="13575" width="11.109375" customWidth="1"/>
    <col min="13576" max="13576" width="9.109375" customWidth="1"/>
    <col min="13577" max="13577" width="11.109375" customWidth="1"/>
    <col min="13578" max="13578" width="10.5546875" customWidth="1"/>
    <col min="13580" max="13580" width="9" bestFit="1" customWidth="1"/>
    <col min="13825" max="13825" width="4.6640625" customWidth="1"/>
    <col min="13826" max="13826" width="3.6640625" customWidth="1"/>
    <col min="13827" max="13827" width="34.109375" customWidth="1"/>
    <col min="13828" max="13828" width="8" customWidth="1"/>
    <col min="13829" max="13829" width="6" customWidth="1"/>
    <col min="13830" max="13830" width="9.33203125" customWidth="1"/>
    <col min="13831" max="13831" width="11.109375" customWidth="1"/>
    <col min="13832" max="13832" width="9.109375" customWidth="1"/>
    <col min="13833" max="13833" width="11.109375" customWidth="1"/>
    <col min="13834" max="13834" width="10.5546875" customWidth="1"/>
    <col min="13836" max="13836" width="9" bestFit="1" customWidth="1"/>
    <col min="14081" max="14081" width="4.6640625" customWidth="1"/>
    <col min="14082" max="14082" width="3.6640625" customWidth="1"/>
    <col min="14083" max="14083" width="34.109375" customWidth="1"/>
    <col min="14084" max="14084" width="8" customWidth="1"/>
    <col min="14085" max="14085" width="6" customWidth="1"/>
    <col min="14086" max="14086" width="9.33203125" customWidth="1"/>
    <col min="14087" max="14087" width="11.109375" customWidth="1"/>
    <col min="14088" max="14088" width="9.109375" customWidth="1"/>
    <col min="14089" max="14089" width="11.109375" customWidth="1"/>
    <col min="14090" max="14090" width="10.5546875" customWidth="1"/>
    <col min="14092" max="14092" width="9" bestFit="1" customWidth="1"/>
    <col min="14337" max="14337" width="4.6640625" customWidth="1"/>
    <col min="14338" max="14338" width="3.6640625" customWidth="1"/>
    <col min="14339" max="14339" width="34.109375" customWidth="1"/>
    <col min="14340" max="14340" width="8" customWidth="1"/>
    <col min="14341" max="14341" width="6" customWidth="1"/>
    <col min="14342" max="14342" width="9.33203125" customWidth="1"/>
    <col min="14343" max="14343" width="11.109375" customWidth="1"/>
    <col min="14344" max="14344" width="9.109375" customWidth="1"/>
    <col min="14345" max="14345" width="11.109375" customWidth="1"/>
    <col min="14346" max="14346" width="10.5546875" customWidth="1"/>
    <col min="14348" max="14348" width="9" bestFit="1" customWidth="1"/>
    <col min="14593" max="14593" width="4.6640625" customWidth="1"/>
    <col min="14594" max="14594" width="3.6640625" customWidth="1"/>
    <col min="14595" max="14595" width="34.109375" customWidth="1"/>
    <col min="14596" max="14596" width="8" customWidth="1"/>
    <col min="14597" max="14597" width="6" customWidth="1"/>
    <col min="14598" max="14598" width="9.33203125" customWidth="1"/>
    <col min="14599" max="14599" width="11.109375" customWidth="1"/>
    <col min="14600" max="14600" width="9.109375" customWidth="1"/>
    <col min="14601" max="14601" width="11.109375" customWidth="1"/>
    <col min="14602" max="14602" width="10.5546875" customWidth="1"/>
    <col min="14604" max="14604" width="9" bestFit="1" customWidth="1"/>
    <col min="14849" max="14849" width="4.6640625" customWidth="1"/>
    <col min="14850" max="14850" width="3.6640625" customWidth="1"/>
    <col min="14851" max="14851" width="34.109375" customWidth="1"/>
    <col min="14852" max="14852" width="8" customWidth="1"/>
    <col min="14853" max="14853" width="6" customWidth="1"/>
    <col min="14854" max="14854" width="9.33203125" customWidth="1"/>
    <col min="14855" max="14855" width="11.109375" customWidth="1"/>
    <col min="14856" max="14856" width="9.109375" customWidth="1"/>
    <col min="14857" max="14857" width="11.109375" customWidth="1"/>
    <col min="14858" max="14858" width="10.5546875" customWidth="1"/>
    <col min="14860" max="14860" width="9" bestFit="1" customWidth="1"/>
    <col min="15105" max="15105" width="4.6640625" customWidth="1"/>
    <col min="15106" max="15106" width="3.6640625" customWidth="1"/>
    <col min="15107" max="15107" width="34.109375" customWidth="1"/>
    <col min="15108" max="15108" width="8" customWidth="1"/>
    <col min="15109" max="15109" width="6" customWidth="1"/>
    <col min="15110" max="15110" width="9.33203125" customWidth="1"/>
    <col min="15111" max="15111" width="11.109375" customWidth="1"/>
    <col min="15112" max="15112" width="9.109375" customWidth="1"/>
    <col min="15113" max="15113" width="11.109375" customWidth="1"/>
    <col min="15114" max="15114" width="10.5546875" customWidth="1"/>
    <col min="15116" max="15116" width="9" bestFit="1" customWidth="1"/>
    <col min="15361" max="15361" width="4.6640625" customWidth="1"/>
    <col min="15362" max="15362" width="3.6640625" customWidth="1"/>
    <col min="15363" max="15363" width="34.109375" customWidth="1"/>
    <col min="15364" max="15364" width="8" customWidth="1"/>
    <col min="15365" max="15365" width="6" customWidth="1"/>
    <col min="15366" max="15366" width="9.33203125" customWidth="1"/>
    <col min="15367" max="15367" width="11.109375" customWidth="1"/>
    <col min="15368" max="15368" width="9.109375" customWidth="1"/>
    <col min="15369" max="15369" width="11.109375" customWidth="1"/>
    <col min="15370" max="15370" width="10.5546875" customWidth="1"/>
    <col min="15372" max="15372" width="9" bestFit="1" customWidth="1"/>
    <col min="15617" max="15617" width="4.6640625" customWidth="1"/>
    <col min="15618" max="15618" width="3.6640625" customWidth="1"/>
    <col min="15619" max="15619" width="34.109375" customWidth="1"/>
    <col min="15620" max="15620" width="8" customWidth="1"/>
    <col min="15621" max="15621" width="6" customWidth="1"/>
    <col min="15622" max="15622" width="9.33203125" customWidth="1"/>
    <col min="15623" max="15623" width="11.109375" customWidth="1"/>
    <col min="15624" max="15624" width="9.109375" customWidth="1"/>
    <col min="15625" max="15625" width="11.109375" customWidth="1"/>
    <col min="15626" max="15626" width="10.5546875" customWidth="1"/>
    <col min="15628" max="15628" width="9" bestFit="1" customWidth="1"/>
    <col min="15873" max="15873" width="4.6640625" customWidth="1"/>
    <col min="15874" max="15874" width="3.6640625" customWidth="1"/>
    <col min="15875" max="15875" width="34.109375" customWidth="1"/>
    <col min="15876" max="15876" width="8" customWidth="1"/>
    <col min="15877" max="15877" width="6" customWidth="1"/>
    <col min="15878" max="15878" width="9.33203125" customWidth="1"/>
    <col min="15879" max="15879" width="11.109375" customWidth="1"/>
    <col min="15880" max="15880" width="9.109375" customWidth="1"/>
    <col min="15881" max="15881" width="11.109375" customWidth="1"/>
    <col min="15882" max="15882" width="10.5546875" customWidth="1"/>
    <col min="15884" max="15884" width="9" bestFit="1" customWidth="1"/>
    <col min="16129" max="16129" width="4.6640625" customWidth="1"/>
    <col min="16130" max="16130" width="3.6640625" customWidth="1"/>
    <col min="16131" max="16131" width="34.109375" customWidth="1"/>
    <col min="16132" max="16132" width="8" customWidth="1"/>
    <col min="16133" max="16133" width="6" customWidth="1"/>
    <col min="16134" max="16134" width="9.33203125" customWidth="1"/>
    <col min="16135" max="16135" width="11.109375" customWidth="1"/>
    <col min="16136" max="16136" width="9.109375" customWidth="1"/>
    <col min="16137" max="16137" width="11.109375" customWidth="1"/>
    <col min="16138" max="16138" width="10.5546875" customWidth="1"/>
    <col min="16140" max="16140" width="9" bestFit="1" customWidth="1"/>
  </cols>
  <sheetData>
    <row r="1" spans="1:14" ht="23.25" customHeight="1">
      <c r="A1" s="217" t="s">
        <v>21</v>
      </c>
      <c r="B1" s="218"/>
      <c r="C1" s="218"/>
      <c r="D1" s="218"/>
      <c r="E1" s="218"/>
      <c r="F1" s="218"/>
      <c r="G1" s="218"/>
      <c r="H1" s="218"/>
      <c r="I1" s="218"/>
      <c r="J1" s="219"/>
    </row>
    <row r="2" spans="1:14" ht="23.25" customHeight="1">
      <c r="A2" s="220" t="s">
        <v>255</v>
      </c>
      <c r="B2" s="221"/>
      <c r="C2" s="221"/>
      <c r="D2" s="221"/>
      <c r="E2" s="221"/>
      <c r="F2" s="221"/>
      <c r="G2" s="221"/>
      <c r="H2" s="221"/>
      <c r="I2" s="221"/>
      <c r="J2" s="222"/>
    </row>
    <row r="3" spans="1:14" ht="23.25" customHeight="1">
      <c r="A3" s="2"/>
      <c r="B3" s="3"/>
      <c r="C3" s="3"/>
      <c r="D3" s="4"/>
      <c r="E3" s="3"/>
      <c r="F3" s="3"/>
      <c r="G3" s="181"/>
      <c r="H3" s="3"/>
      <c r="I3" s="202"/>
      <c r="J3" s="5"/>
    </row>
    <row r="4" spans="1:14" s="208" customFormat="1" ht="23.4">
      <c r="A4" s="205">
        <v>1</v>
      </c>
      <c r="B4" s="205">
        <v>2</v>
      </c>
      <c r="C4" s="206">
        <v>3</v>
      </c>
      <c r="D4" s="209">
        <v>4</v>
      </c>
      <c r="E4" s="207">
        <v>5</v>
      </c>
      <c r="F4" s="207">
        <v>6</v>
      </c>
      <c r="G4" s="210">
        <v>7</v>
      </c>
      <c r="H4" s="207">
        <v>8</v>
      </c>
      <c r="I4" s="210">
        <v>9</v>
      </c>
      <c r="J4" s="207">
        <v>10</v>
      </c>
      <c r="L4" s="212"/>
      <c r="M4" s="212"/>
    </row>
    <row r="5" spans="1:14" ht="20.399999999999999">
      <c r="A5" s="223" t="s">
        <v>22</v>
      </c>
      <c r="B5" s="224" t="s">
        <v>23</v>
      </c>
      <c r="C5" s="225"/>
      <c r="D5" s="226" t="s">
        <v>24</v>
      </c>
      <c r="E5" s="227" t="s">
        <v>25</v>
      </c>
      <c r="F5" s="228" t="s">
        <v>26</v>
      </c>
      <c r="G5" s="229"/>
      <c r="H5" s="228" t="s">
        <v>27</v>
      </c>
      <c r="I5" s="229"/>
      <c r="J5" s="6" t="s">
        <v>28</v>
      </c>
      <c r="L5" s="211" t="s">
        <v>222</v>
      </c>
      <c r="M5" s="211" t="s">
        <v>223</v>
      </c>
    </row>
    <row r="6" spans="1:14" ht="20.399999999999999">
      <c r="A6" s="230"/>
      <c r="B6" s="231"/>
      <c r="C6" s="232"/>
      <c r="D6" s="233"/>
      <c r="E6" s="234"/>
      <c r="F6" s="216" t="s">
        <v>29</v>
      </c>
      <c r="G6" s="182" t="s">
        <v>30</v>
      </c>
      <c r="H6" s="216" t="s">
        <v>29</v>
      </c>
      <c r="I6" s="182" t="s">
        <v>30</v>
      </c>
      <c r="J6" s="7" t="s">
        <v>31</v>
      </c>
      <c r="L6" s="211" t="s">
        <v>225</v>
      </c>
      <c r="M6" s="211" t="s">
        <v>226</v>
      </c>
    </row>
    <row r="7" spans="1:14" ht="20.399999999999999">
      <c r="A7" s="8"/>
      <c r="B7" s="9" t="s">
        <v>32</v>
      </c>
      <c r="C7" s="10"/>
      <c r="D7" s="11"/>
      <c r="E7" s="12"/>
      <c r="F7" s="12"/>
      <c r="G7" s="183"/>
      <c r="H7" s="12"/>
      <c r="I7" s="183"/>
      <c r="J7" s="12"/>
    </row>
    <row r="8" spans="1:14" ht="20.399999999999999">
      <c r="A8" s="13" t="s">
        <v>33</v>
      </c>
      <c r="B8" s="14" t="s">
        <v>34</v>
      </c>
      <c r="C8" s="15"/>
      <c r="D8" s="16">
        <v>1</v>
      </c>
      <c r="E8" s="17" t="s">
        <v>35</v>
      </c>
      <c r="F8" s="18"/>
      <c r="G8" s="184">
        <f>G28</f>
        <v>72200</v>
      </c>
      <c r="H8" s="19"/>
      <c r="I8" s="184">
        <f>I28</f>
        <v>0</v>
      </c>
      <c r="J8" s="19">
        <f>G8+I8</f>
        <v>72200</v>
      </c>
      <c r="N8" s="20"/>
    </row>
    <row r="9" spans="1:14" ht="20.399999999999999">
      <c r="A9" s="13"/>
      <c r="B9" s="14"/>
      <c r="C9" s="15"/>
      <c r="D9" s="16"/>
      <c r="E9" s="17"/>
      <c r="F9" s="18"/>
      <c r="G9" s="184"/>
      <c r="H9" s="19"/>
      <c r="I9" s="184"/>
      <c r="J9" s="19"/>
      <c r="N9" s="20"/>
    </row>
    <row r="10" spans="1:14" ht="20.399999999999999">
      <c r="A10" s="13" t="s">
        <v>36</v>
      </c>
      <c r="B10" s="14" t="s">
        <v>37</v>
      </c>
      <c r="C10" s="15"/>
      <c r="D10" s="16">
        <v>1</v>
      </c>
      <c r="E10" s="17" t="s">
        <v>35</v>
      </c>
      <c r="F10" s="18"/>
      <c r="G10" s="184">
        <f>G75</f>
        <v>395795.45499999996</v>
      </c>
      <c r="H10" s="19"/>
      <c r="I10" s="184">
        <f>I75</f>
        <v>122557.51</v>
      </c>
      <c r="J10" s="19">
        <f>G10+I10</f>
        <v>518352.96499999997</v>
      </c>
      <c r="N10" s="20"/>
    </row>
    <row r="11" spans="1:14" ht="20.399999999999999">
      <c r="A11" s="13"/>
      <c r="B11" s="14"/>
      <c r="C11" s="15"/>
      <c r="D11" s="16"/>
      <c r="E11" s="17"/>
      <c r="F11" s="18"/>
      <c r="G11" s="184"/>
      <c r="H11" s="19"/>
      <c r="I11" s="184"/>
      <c r="J11" s="19"/>
      <c r="M11" s="213"/>
      <c r="N11" s="20"/>
    </row>
    <row r="12" spans="1:14" ht="20.399999999999999">
      <c r="A12" s="13" t="s">
        <v>38</v>
      </c>
      <c r="B12" s="14" t="s">
        <v>39</v>
      </c>
      <c r="C12" s="15"/>
      <c r="D12" s="16">
        <v>1</v>
      </c>
      <c r="E12" s="17" t="s">
        <v>35</v>
      </c>
      <c r="F12" s="18"/>
      <c r="G12" s="184">
        <f>G121</f>
        <v>473519.6</v>
      </c>
      <c r="H12" s="19"/>
      <c r="I12" s="184">
        <f>I121</f>
        <v>230262.40000000002</v>
      </c>
      <c r="J12" s="19">
        <f>G12+I12</f>
        <v>703782</v>
      </c>
      <c r="N12" s="20"/>
    </row>
    <row r="13" spans="1:14" ht="20.399999999999999">
      <c r="A13" s="13"/>
      <c r="B13" s="14"/>
      <c r="C13" s="15"/>
      <c r="D13" s="16"/>
      <c r="E13" s="17"/>
      <c r="F13" s="18"/>
      <c r="G13" s="184"/>
      <c r="H13" s="19"/>
      <c r="I13" s="184"/>
      <c r="J13" s="19"/>
      <c r="N13" s="20"/>
    </row>
    <row r="14" spans="1:14" ht="20.399999999999999">
      <c r="A14" s="13" t="s">
        <v>40</v>
      </c>
      <c r="B14" s="14" t="s">
        <v>41</v>
      </c>
      <c r="C14" s="15"/>
      <c r="D14" s="16">
        <v>1</v>
      </c>
      <c r="E14" s="17" t="s">
        <v>35</v>
      </c>
      <c r="F14" s="18"/>
      <c r="G14" s="184">
        <f>G178</f>
        <v>336996</v>
      </c>
      <c r="H14" s="19"/>
      <c r="I14" s="184">
        <f>I178</f>
        <v>114250</v>
      </c>
      <c r="J14" s="19">
        <f>G14+I14</f>
        <v>451246</v>
      </c>
      <c r="N14" s="20"/>
    </row>
    <row r="15" spans="1:14" ht="20.399999999999999">
      <c r="A15" s="13"/>
      <c r="B15" s="21"/>
      <c r="C15" s="15"/>
      <c r="D15" s="16"/>
      <c r="E15" s="17"/>
      <c r="F15" s="18"/>
      <c r="G15" s="185"/>
      <c r="H15" s="17"/>
      <c r="I15" s="185"/>
      <c r="J15" s="17"/>
      <c r="N15" s="20"/>
    </row>
    <row r="16" spans="1:14" ht="20.399999999999999">
      <c r="A16" s="13"/>
      <c r="B16" s="22"/>
      <c r="C16" s="23" t="s">
        <v>42</v>
      </c>
      <c r="D16" s="24"/>
      <c r="E16" s="17"/>
      <c r="F16" s="25"/>
      <c r="G16" s="186">
        <f>SUM(G8:G15)</f>
        <v>1278511.0549999999</v>
      </c>
      <c r="H16" s="26"/>
      <c r="I16" s="186">
        <f>SUM(I8:I15)</f>
        <v>467069.91000000003</v>
      </c>
      <c r="J16" s="26">
        <f>SUM(J8:J15)</f>
        <v>1745580.9649999999</v>
      </c>
      <c r="N16" s="20"/>
    </row>
    <row r="17" spans="1:14" ht="20.399999999999999">
      <c r="A17" s="13"/>
      <c r="B17" s="22"/>
      <c r="C17" s="23" t="s">
        <v>43</v>
      </c>
      <c r="D17" s="27">
        <v>0.15</v>
      </c>
      <c r="E17" s="17"/>
      <c r="F17" s="25"/>
      <c r="G17" s="186">
        <f>$D$17*G16</f>
        <v>191776.65824999998</v>
      </c>
      <c r="H17" s="26"/>
      <c r="I17" s="186">
        <f>$D$17*I16</f>
        <v>70060.486499999999</v>
      </c>
      <c r="J17" s="26">
        <f>$D$17*J16</f>
        <v>261837.14474999998</v>
      </c>
      <c r="N17" s="20"/>
    </row>
    <row r="18" spans="1:14" ht="20.399999999999999">
      <c r="A18" s="13"/>
      <c r="B18" s="22"/>
      <c r="C18" s="23" t="s">
        <v>44</v>
      </c>
      <c r="D18" s="27"/>
      <c r="E18" s="17"/>
      <c r="F18" s="25"/>
      <c r="G18" s="186">
        <v>0</v>
      </c>
      <c r="H18" s="26"/>
      <c r="I18" s="186">
        <v>7418.11</v>
      </c>
      <c r="J18" s="26">
        <f>G18+I18</f>
        <v>7418.11</v>
      </c>
      <c r="N18" s="20"/>
    </row>
    <row r="19" spans="1:14" ht="20.399999999999999">
      <c r="A19" s="28"/>
      <c r="B19" s="29"/>
      <c r="C19" s="30" t="s">
        <v>45</v>
      </c>
      <c r="D19" s="31"/>
      <c r="E19" s="32"/>
      <c r="F19" s="33"/>
      <c r="G19" s="187">
        <f>G16+G17+G18</f>
        <v>1470287.71325</v>
      </c>
      <c r="H19" s="34"/>
      <c r="I19" s="187">
        <f>I16+I17+I18</f>
        <v>544548.50650000002</v>
      </c>
      <c r="J19" s="34">
        <f>J16+J17-J18</f>
        <v>1999999.9997499997</v>
      </c>
      <c r="N19" s="20"/>
    </row>
    <row r="20" spans="1:14" ht="20.399999999999999">
      <c r="A20" s="35"/>
      <c r="B20" s="36"/>
      <c r="C20" s="37"/>
      <c r="D20" s="38"/>
      <c r="E20" s="39"/>
      <c r="F20" s="40"/>
      <c r="G20" s="188"/>
      <c r="H20" s="40"/>
      <c r="I20" s="188"/>
      <c r="J20" s="41"/>
    </row>
    <row r="21" spans="1:14" ht="23.4">
      <c r="A21" s="42"/>
      <c r="B21" s="42"/>
      <c r="C21" s="43"/>
      <c r="D21" s="44"/>
      <c r="E21" s="45"/>
      <c r="F21" s="46"/>
      <c r="G21" s="189"/>
      <c r="H21" s="46"/>
      <c r="I21" s="189"/>
      <c r="J21" s="46"/>
    </row>
    <row r="22" spans="1:14" ht="20.399999999999999">
      <c r="A22" s="47" t="s">
        <v>33</v>
      </c>
      <c r="B22" s="48" t="s">
        <v>34</v>
      </c>
      <c r="C22" s="49"/>
      <c r="D22" s="50"/>
      <c r="E22" s="51"/>
      <c r="F22" s="52"/>
      <c r="G22" s="190"/>
      <c r="H22" s="52"/>
      <c r="I22" s="195"/>
      <c r="J22" s="53"/>
    </row>
    <row r="23" spans="1:14" ht="21">
      <c r="A23" s="54">
        <v>1</v>
      </c>
      <c r="B23" s="55" t="s">
        <v>46</v>
      </c>
      <c r="C23" s="56"/>
      <c r="D23" s="57">
        <v>6</v>
      </c>
      <c r="E23" s="58" t="s">
        <v>47</v>
      </c>
      <c r="F23" s="59">
        <v>6000</v>
      </c>
      <c r="G23" s="191">
        <f>D23*F23</f>
        <v>36000</v>
      </c>
      <c r="H23" s="60">
        <v>0</v>
      </c>
      <c r="I23" s="191">
        <v>0</v>
      </c>
      <c r="J23" s="61">
        <f>G23+I23</f>
        <v>36000</v>
      </c>
    </row>
    <row r="24" spans="1:14" ht="21">
      <c r="A24" s="54">
        <v>2</v>
      </c>
      <c r="B24" s="55" t="s">
        <v>48</v>
      </c>
      <c r="C24" s="56"/>
      <c r="D24" s="57">
        <v>1</v>
      </c>
      <c r="E24" s="58" t="s">
        <v>49</v>
      </c>
      <c r="F24" s="59">
        <v>5000</v>
      </c>
      <c r="G24" s="191">
        <f>D24*F24</f>
        <v>5000</v>
      </c>
      <c r="H24" s="60">
        <v>0</v>
      </c>
      <c r="I24" s="191">
        <v>0</v>
      </c>
      <c r="J24" s="61">
        <f>G24+I24</f>
        <v>5000</v>
      </c>
    </row>
    <row r="25" spans="1:14" ht="21">
      <c r="A25" s="54">
        <v>3</v>
      </c>
      <c r="B25" s="55" t="s">
        <v>51</v>
      </c>
      <c r="C25" s="56"/>
      <c r="D25" s="57">
        <v>6</v>
      </c>
      <c r="E25" s="58" t="s">
        <v>47</v>
      </c>
      <c r="F25" s="59">
        <v>2200</v>
      </c>
      <c r="G25" s="191">
        <f>D25*F25</f>
        <v>13200</v>
      </c>
      <c r="H25" s="60">
        <v>0</v>
      </c>
      <c r="I25" s="191">
        <v>0</v>
      </c>
      <c r="J25" s="61">
        <f>G25+I25</f>
        <v>13200</v>
      </c>
    </row>
    <row r="26" spans="1:14" ht="21">
      <c r="A26" s="54">
        <v>4</v>
      </c>
      <c r="B26" s="55" t="s">
        <v>52</v>
      </c>
      <c r="C26" s="56"/>
      <c r="D26" s="57">
        <v>6</v>
      </c>
      <c r="E26" s="58" t="s">
        <v>47</v>
      </c>
      <c r="F26" s="59">
        <v>3000</v>
      </c>
      <c r="G26" s="191">
        <f>D26*F26</f>
        <v>18000</v>
      </c>
      <c r="H26" s="60">
        <v>0</v>
      </c>
      <c r="I26" s="191">
        <f>D26*H26</f>
        <v>0</v>
      </c>
      <c r="J26" s="61">
        <f>G26+I26</f>
        <v>18000</v>
      </c>
    </row>
    <row r="27" spans="1:14" ht="20.399999999999999">
      <c r="A27" s="54"/>
      <c r="B27" s="62"/>
      <c r="C27" s="63"/>
      <c r="D27" s="64"/>
      <c r="E27" s="65"/>
      <c r="F27" s="66"/>
      <c r="G27" s="192"/>
      <c r="H27" s="68"/>
      <c r="I27" s="192"/>
      <c r="J27" s="67"/>
    </row>
    <row r="28" spans="1:14" ht="20.399999999999999">
      <c r="A28" s="69"/>
      <c r="B28" s="70"/>
      <c r="C28" s="71" t="s">
        <v>53</v>
      </c>
      <c r="D28" s="72"/>
      <c r="E28" s="73"/>
      <c r="F28" s="74"/>
      <c r="G28" s="193">
        <f>SUM(G23:G27)</f>
        <v>72200</v>
      </c>
      <c r="H28" s="75"/>
      <c r="I28" s="193">
        <f>SUM(I23:I27)</f>
        <v>0</v>
      </c>
      <c r="J28" s="75">
        <f>SUM(J23:J27)</f>
        <v>72200</v>
      </c>
    </row>
    <row r="29" spans="1:14" ht="19.8">
      <c r="A29" s="76"/>
      <c r="B29" s="77"/>
      <c r="C29" s="78"/>
      <c r="D29" s="79"/>
      <c r="E29" s="80"/>
      <c r="F29" s="81"/>
      <c r="G29" s="194"/>
      <c r="H29" s="81"/>
      <c r="I29" s="194"/>
      <c r="J29" s="81"/>
    </row>
    <row r="30" spans="1:14" ht="20.399999999999999">
      <c r="A30" s="82" t="s">
        <v>36</v>
      </c>
      <c r="B30" s="83" t="s">
        <v>54</v>
      </c>
      <c r="C30" s="84"/>
      <c r="D30" s="85"/>
      <c r="E30" s="86"/>
      <c r="F30" s="87"/>
      <c r="G30" s="195"/>
      <c r="H30" s="88"/>
      <c r="I30" s="195"/>
      <c r="J30" s="87"/>
    </row>
    <row r="31" spans="1:14" s="260" customFormat="1" ht="20.399999999999999">
      <c r="A31" s="254">
        <v>1</v>
      </c>
      <c r="B31" s="264" t="s">
        <v>55</v>
      </c>
      <c r="C31" s="90"/>
      <c r="D31" s="265"/>
      <c r="E31" s="266"/>
      <c r="F31" s="259"/>
      <c r="G31" s="196"/>
      <c r="H31" s="267"/>
      <c r="I31" s="196"/>
      <c r="J31" s="259"/>
      <c r="L31" s="261"/>
      <c r="M31" s="261"/>
    </row>
    <row r="32" spans="1:14" s="1" customFormat="1" ht="19.8">
      <c r="A32" s="93"/>
      <c r="B32" s="94" t="s">
        <v>56</v>
      </c>
      <c r="C32" s="95" t="s">
        <v>57</v>
      </c>
      <c r="D32" s="96">
        <v>12.29</v>
      </c>
      <c r="E32" s="58" t="s">
        <v>58</v>
      </c>
      <c r="F32" s="92"/>
      <c r="G32" s="196">
        <f>D32*F32</f>
        <v>0</v>
      </c>
      <c r="H32" s="92">
        <v>150</v>
      </c>
      <c r="I32" s="196">
        <f>D32*H32</f>
        <v>1843.4999999999998</v>
      </c>
      <c r="J32" s="92">
        <f t="shared" ref="J32:J37" si="0">G32+I32</f>
        <v>1843.4999999999998</v>
      </c>
      <c r="K32"/>
      <c r="L32" s="211"/>
      <c r="M32" s="211"/>
    </row>
    <row r="33" spans="1:15" s="1" customFormat="1" ht="19.8">
      <c r="A33" s="93"/>
      <c r="B33" s="94" t="s">
        <v>59</v>
      </c>
      <c r="C33" s="95" t="s">
        <v>60</v>
      </c>
      <c r="D33" s="97">
        <v>9.49</v>
      </c>
      <c r="E33" s="58" t="s">
        <v>58</v>
      </c>
      <c r="F33" s="92"/>
      <c r="G33" s="196">
        <f t="shared" ref="G33:G43" si="1">D33*F33</f>
        <v>0</v>
      </c>
      <c r="H33" s="92">
        <v>150</v>
      </c>
      <c r="I33" s="196">
        <f t="shared" ref="I33:I43" si="2">D33*H33</f>
        <v>1423.5</v>
      </c>
      <c r="J33" s="92">
        <f t="shared" si="0"/>
        <v>1423.5</v>
      </c>
      <c r="K33"/>
      <c r="L33" s="211"/>
      <c r="M33" s="211"/>
    </row>
    <row r="34" spans="1:15" s="1" customFormat="1" ht="19.8">
      <c r="A34" s="93"/>
      <c r="B34" s="94" t="s">
        <v>61</v>
      </c>
      <c r="C34" s="95" t="s">
        <v>62</v>
      </c>
      <c r="D34" s="96">
        <f>1.8+6.34</f>
        <v>8.14</v>
      </c>
      <c r="E34" s="58" t="s">
        <v>58</v>
      </c>
      <c r="F34" s="92">
        <v>550</v>
      </c>
      <c r="G34" s="196">
        <f t="shared" si="1"/>
        <v>4477</v>
      </c>
      <c r="H34" s="92">
        <v>150</v>
      </c>
      <c r="I34" s="196">
        <f t="shared" si="2"/>
        <v>1221</v>
      </c>
      <c r="J34" s="92">
        <f t="shared" si="0"/>
        <v>5698</v>
      </c>
      <c r="K34"/>
      <c r="L34" s="211"/>
      <c r="M34" s="211"/>
    </row>
    <row r="35" spans="1:15" s="262" customFormat="1" ht="20.399999999999999">
      <c r="A35" s="254">
        <v>2</v>
      </c>
      <c r="B35" s="255" t="s">
        <v>63</v>
      </c>
      <c r="C35" s="99"/>
      <c r="D35" s="263"/>
      <c r="E35" s="258"/>
      <c r="F35" s="259"/>
      <c r="G35" s="196"/>
      <c r="H35" s="259"/>
      <c r="I35" s="196"/>
      <c r="J35" s="259">
        <f t="shared" si="0"/>
        <v>0</v>
      </c>
      <c r="K35" s="260"/>
      <c r="L35" s="261"/>
      <c r="M35" s="261"/>
    </row>
    <row r="36" spans="1:15" s="1" customFormat="1" ht="19.8">
      <c r="A36" s="93"/>
      <c r="B36" s="100" t="s">
        <v>56</v>
      </c>
      <c r="C36" s="101" t="s">
        <v>64</v>
      </c>
      <c r="D36" s="96">
        <v>12</v>
      </c>
      <c r="E36" s="58" t="s">
        <v>65</v>
      </c>
      <c r="F36" s="92">
        <v>11000</v>
      </c>
      <c r="G36" s="196">
        <f t="shared" si="1"/>
        <v>132000</v>
      </c>
      <c r="H36" s="92">
        <v>2500</v>
      </c>
      <c r="I36" s="196">
        <f t="shared" si="2"/>
        <v>30000</v>
      </c>
      <c r="J36" s="92">
        <f t="shared" si="0"/>
        <v>162000</v>
      </c>
      <c r="K36"/>
      <c r="L36" s="211"/>
      <c r="M36" s="211"/>
    </row>
    <row r="37" spans="1:15" s="1" customFormat="1" ht="19.8">
      <c r="A37" s="93"/>
      <c r="B37" s="100" t="s">
        <v>59</v>
      </c>
      <c r="C37" s="101" t="s">
        <v>66</v>
      </c>
      <c r="D37" s="96">
        <v>12</v>
      </c>
      <c r="E37" s="58" t="s">
        <v>65</v>
      </c>
      <c r="F37" s="92"/>
      <c r="G37" s="196">
        <f t="shared" si="1"/>
        <v>0</v>
      </c>
      <c r="H37" s="92">
        <v>300</v>
      </c>
      <c r="I37" s="196">
        <f t="shared" si="2"/>
        <v>3600</v>
      </c>
      <c r="J37" s="92">
        <f t="shared" si="0"/>
        <v>3600</v>
      </c>
      <c r="K37"/>
      <c r="L37" s="211"/>
      <c r="M37" s="211"/>
    </row>
    <row r="38" spans="1:15" s="1" customFormat="1" ht="19.8">
      <c r="A38" s="93"/>
      <c r="B38" s="100" t="s">
        <v>61</v>
      </c>
      <c r="C38" s="101" t="s">
        <v>67</v>
      </c>
      <c r="D38" s="96">
        <v>12</v>
      </c>
      <c r="E38" s="58" t="s">
        <v>65</v>
      </c>
      <c r="F38" s="92"/>
      <c r="G38" s="196">
        <f>D38*F38</f>
        <v>0</v>
      </c>
      <c r="H38" s="92">
        <v>1200</v>
      </c>
      <c r="I38" s="196">
        <f>D38*H38</f>
        <v>14400</v>
      </c>
      <c r="J38" s="92">
        <f>G38+I38</f>
        <v>14400</v>
      </c>
      <c r="K38"/>
      <c r="L38" s="211"/>
      <c r="M38" s="211"/>
    </row>
    <row r="39" spans="1:15" s="262" customFormat="1" ht="20.399999999999999">
      <c r="A39" s="254">
        <v>3</v>
      </c>
      <c r="B39" s="255" t="s">
        <v>68</v>
      </c>
      <c r="C39" s="256"/>
      <c r="D39" s="257"/>
      <c r="E39" s="258"/>
      <c r="F39" s="259"/>
      <c r="G39" s="196"/>
      <c r="H39" s="259"/>
      <c r="I39" s="196"/>
      <c r="J39" s="259"/>
      <c r="K39" s="260"/>
      <c r="L39" s="261"/>
      <c r="M39" s="261"/>
    </row>
    <row r="40" spans="1:15" s="1" customFormat="1" ht="19.8">
      <c r="A40" s="89"/>
      <c r="B40" s="98" t="s">
        <v>69</v>
      </c>
      <c r="C40" s="102"/>
      <c r="D40" s="97"/>
      <c r="E40" s="58"/>
      <c r="F40" s="92"/>
      <c r="G40" s="196"/>
      <c r="H40" s="92"/>
      <c r="I40" s="196"/>
      <c r="J40" s="92"/>
      <c r="K40"/>
      <c r="L40" s="211"/>
      <c r="M40" s="211"/>
    </row>
    <row r="41" spans="1:15" s="1" customFormat="1" ht="19.8">
      <c r="A41" s="93"/>
      <c r="B41" s="100" t="s">
        <v>56</v>
      </c>
      <c r="C41" s="101" t="s">
        <v>70</v>
      </c>
      <c r="D41" s="97">
        <v>1.2</v>
      </c>
      <c r="E41" s="58" t="s">
        <v>58</v>
      </c>
      <c r="F41" s="92">
        <v>1750</v>
      </c>
      <c r="G41" s="196">
        <f t="shared" si="1"/>
        <v>2100</v>
      </c>
      <c r="H41" s="92">
        <v>300</v>
      </c>
      <c r="I41" s="196">
        <f t="shared" si="2"/>
        <v>360</v>
      </c>
      <c r="J41" s="92">
        <f t="shared" ref="J41:J45" si="3">G41+I41</f>
        <v>2460</v>
      </c>
      <c r="K41"/>
      <c r="L41" s="211"/>
      <c r="M41" s="211"/>
    </row>
    <row r="42" spans="1:15" s="1" customFormat="1" ht="19.8">
      <c r="A42" s="93"/>
      <c r="B42" s="100" t="s">
        <v>59</v>
      </c>
      <c r="C42" s="101" t="s">
        <v>71</v>
      </c>
      <c r="D42" s="96">
        <v>2.59</v>
      </c>
      <c r="E42" s="58" t="s">
        <v>58</v>
      </c>
      <c r="F42" s="92">
        <v>1870</v>
      </c>
      <c r="G42" s="196">
        <f t="shared" si="1"/>
        <v>4843.3</v>
      </c>
      <c r="H42" s="92">
        <v>300</v>
      </c>
      <c r="I42" s="196">
        <f t="shared" si="2"/>
        <v>777</v>
      </c>
      <c r="J42" s="92">
        <f t="shared" si="3"/>
        <v>5620.3</v>
      </c>
      <c r="K42"/>
      <c r="L42" s="211"/>
      <c r="M42" s="211"/>
    </row>
    <row r="43" spans="1:15" s="1" customFormat="1" ht="19.8">
      <c r="A43" s="93"/>
      <c r="B43" s="94" t="s">
        <v>61</v>
      </c>
      <c r="C43" s="95" t="s">
        <v>72</v>
      </c>
      <c r="D43" s="103">
        <v>17.28</v>
      </c>
      <c r="E43" s="104" t="s">
        <v>73</v>
      </c>
      <c r="F43" s="92">
        <v>180</v>
      </c>
      <c r="G43" s="196">
        <f t="shared" si="1"/>
        <v>3110.4</v>
      </c>
      <c r="H43" s="92">
        <v>100</v>
      </c>
      <c r="I43" s="196">
        <f t="shared" si="2"/>
        <v>1728</v>
      </c>
      <c r="J43" s="92">
        <f t="shared" si="3"/>
        <v>4838.3999999999996</v>
      </c>
      <c r="K43"/>
      <c r="L43" s="211"/>
      <c r="M43" s="211"/>
      <c r="O43" s="253"/>
    </row>
    <row r="44" spans="1:15" s="1" customFormat="1" ht="19.8">
      <c r="A44" s="93"/>
      <c r="B44" s="105" t="s">
        <v>74</v>
      </c>
      <c r="C44" s="106" t="s">
        <v>256</v>
      </c>
      <c r="D44" s="97">
        <v>392.43</v>
      </c>
      <c r="E44" s="91" t="s">
        <v>76</v>
      </c>
      <c r="F44" s="92">
        <v>22.5</v>
      </c>
      <c r="G44" s="196">
        <f>D44*F44</f>
        <v>8829.6749999999993</v>
      </c>
      <c r="H44" s="92">
        <v>3</v>
      </c>
      <c r="I44" s="196">
        <f>D44*H44</f>
        <v>1177.29</v>
      </c>
      <c r="J44" s="92">
        <f t="shared" si="3"/>
        <v>10006.965</v>
      </c>
      <c r="K44"/>
      <c r="L44" s="211"/>
      <c r="M44" s="211"/>
    </row>
    <row r="45" spans="1:15" s="1" customFormat="1" ht="19.8">
      <c r="A45" s="93"/>
      <c r="B45" s="105" t="s">
        <v>77</v>
      </c>
      <c r="C45" s="107" t="s">
        <v>80</v>
      </c>
      <c r="D45" s="97">
        <v>7.06</v>
      </c>
      <c r="E45" s="91" t="s">
        <v>76</v>
      </c>
      <c r="F45" s="92">
        <v>42</v>
      </c>
      <c r="G45" s="196">
        <f>D45*F45</f>
        <v>296.52</v>
      </c>
      <c r="H45" s="92">
        <v>0</v>
      </c>
      <c r="I45" s="196">
        <f>D45*H45</f>
        <v>0</v>
      </c>
      <c r="J45" s="92">
        <f t="shared" si="3"/>
        <v>296.52</v>
      </c>
      <c r="K45"/>
      <c r="L45" s="211"/>
      <c r="M45" s="211"/>
    </row>
    <row r="46" spans="1:15" s="1" customFormat="1" ht="19.8">
      <c r="A46" s="93"/>
      <c r="B46" s="98" t="s">
        <v>81</v>
      </c>
      <c r="C46" s="107"/>
      <c r="D46" s="97"/>
      <c r="E46" s="91"/>
      <c r="F46" s="92"/>
      <c r="G46" s="196"/>
      <c r="H46" s="92"/>
      <c r="I46" s="196"/>
      <c r="J46" s="92"/>
      <c r="K46"/>
      <c r="L46" s="211"/>
      <c r="M46" s="211"/>
    </row>
    <row r="47" spans="1:15" s="1" customFormat="1" ht="19.8">
      <c r="A47" s="93"/>
      <c r="B47" s="100" t="s">
        <v>56</v>
      </c>
      <c r="C47" s="101" t="s">
        <v>71</v>
      </c>
      <c r="D47" s="96">
        <v>0.76</v>
      </c>
      <c r="E47" s="58" t="s">
        <v>58</v>
      </c>
      <c r="F47" s="92">
        <v>1870</v>
      </c>
      <c r="G47" s="196">
        <f t="shared" ref="G47:G50" si="4">D47*F47</f>
        <v>1421.2</v>
      </c>
      <c r="H47" s="92">
        <v>300</v>
      </c>
      <c r="I47" s="196">
        <f t="shared" ref="I47:I50" si="5">D47*H47</f>
        <v>228</v>
      </c>
      <c r="J47" s="92">
        <f t="shared" ref="J47:J50" si="6">G47+I47</f>
        <v>1649.2</v>
      </c>
      <c r="K47"/>
      <c r="L47" s="211"/>
      <c r="M47" s="211"/>
    </row>
    <row r="48" spans="1:15" s="1" customFormat="1" ht="19.8">
      <c r="A48" s="93"/>
      <c r="B48" s="100" t="s">
        <v>59</v>
      </c>
      <c r="C48" s="95" t="s">
        <v>72</v>
      </c>
      <c r="D48" s="103">
        <v>10.08</v>
      </c>
      <c r="E48" s="104" t="s">
        <v>73</v>
      </c>
      <c r="F48" s="92">
        <v>180</v>
      </c>
      <c r="G48" s="196">
        <f t="shared" si="4"/>
        <v>1814.4</v>
      </c>
      <c r="H48" s="92">
        <v>100</v>
      </c>
      <c r="I48" s="196">
        <f t="shared" si="5"/>
        <v>1008</v>
      </c>
      <c r="J48" s="92">
        <f t="shared" si="6"/>
        <v>2822.4</v>
      </c>
      <c r="K48"/>
      <c r="L48" s="211"/>
      <c r="M48" s="211"/>
    </row>
    <row r="49" spans="1:16" s="1" customFormat="1" ht="19.8">
      <c r="A49" s="93"/>
      <c r="B49" s="94" t="s">
        <v>74</v>
      </c>
      <c r="C49" s="106" t="s">
        <v>257</v>
      </c>
      <c r="D49" s="97">
        <v>372.93</v>
      </c>
      <c r="E49" s="91" t="s">
        <v>76</v>
      </c>
      <c r="F49" s="92">
        <v>22.5</v>
      </c>
      <c r="G49" s="196">
        <f t="shared" si="4"/>
        <v>8390.9249999999993</v>
      </c>
      <c r="H49" s="92">
        <v>3</v>
      </c>
      <c r="I49" s="196">
        <f t="shared" si="5"/>
        <v>1118.79</v>
      </c>
      <c r="J49" s="92">
        <f t="shared" si="6"/>
        <v>9509.7150000000001</v>
      </c>
      <c r="K49"/>
      <c r="L49" s="211"/>
      <c r="M49" s="211"/>
      <c r="P49" s="253"/>
    </row>
    <row r="50" spans="1:16" s="1" customFormat="1" ht="19.8">
      <c r="A50" s="93"/>
      <c r="B50" s="105" t="s">
        <v>77</v>
      </c>
      <c r="C50" s="107" t="s">
        <v>80</v>
      </c>
      <c r="D50" s="97">
        <v>6.71</v>
      </c>
      <c r="E50" s="91" t="s">
        <v>76</v>
      </c>
      <c r="F50" s="92">
        <v>42</v>
      </c>
      <c r="G50" s="196">
        <f t="shared" si="4"/>
        <v>281.82</v>
      </c>
      <c r="H50" s="92">
        <v>0</v>
      </c>
      <c r="I50" s="196">
        <f t="shared" si="5"/>
        <v>0</v>
      </c>
      <c r="J50" s="92">
        <f t="shared" si="6"/>
        <v>281.82</v>
      </c>
      <c r="K50"/>
      <c r="L50" s="211"/>
      <c r="M50" s="211"/>
    </row>
    <row r="51" spans="1:16" s="262" customFormat="1" ht="20.399999999999999">
      <c r="A51" s="254">
        <v>4</v>
      </c>
      <c r="B51" s="255" t="s">
        <v>253</v>
      </c>
      <c r="C51" s="256"/>
      <c r="D51" s="257"/>
      <c r="E51" s="258"/>
      <c r="F51" s="259"/>
      <c r="G51" s="196"/>
      <c r="H51" s="259"/>
      <c r="I51" s="196"/>
      <c r="J51" s="259"/>
      <c r="K51" s="260"/>
      <c r="L51" s="261"/>
      <c r="M51" s="261"/>
    </row>
    <row r="52" spans="1:16" s="1" customFormat="1" ht="19.8">
      <c r="A52" s="89"/>
      <c r="B52" s="98" t="s">
        <v>82</v>
      </c>
      <c r="C52" s="102"/>
      <c r="D52" s="97"/>
      <c r="E52" s="58"/>
      <c r="F52" s="92"/>
      <c r="G52" s="196"/>
      <c r="H52" s="92"/>
      <c r="I52" s="196"/>
      <c r="J52" s="92"/>
      <c r="K52"/>
      <c r="L52" s="211"/>
      <c r="M52" s="211"/>
    </row>
    <row r="53" spans="1:16" s="1" customFormat="1" ht="19.8">
      <c r="A53" s="93"/>
      <c r="B53" s="100" t="s">
        <v>56</v>
      </c>
      <c r="C53" s="101" t="s">
        <v>71</v>
      </c>
      <c r="D53" s="96">
        <v>10.3</v>
      </c>
      <c r="E53" s="58" t="s">
        <v>58</v>
      </c>
      <c r="F53" s="92">
        <v>1870</v>
      </c>
      <c r="G53" s="196">
        <f t="shared" ref="G53:G57" si="7">D53*F53</f>
        <v>19261</v>
      </c>
      <c r="H53" s="92">
        <v>300</v>
      </c>
      <c r="I53" s="196">
        <f t="shared" ref="I53:I57" si="8">D53*H53</f>
        <v>3090</v>
      </c>
      <c r="J53" s="92">
        <f t="shared" ref="J53:J57" si="9">G53+I53</f>
        <v>22351</v>
      </c>
      <c r="K53"/>
      <c r="L53" s="211"/>
      <c r="M53" s="211"/>
    </row>
    <row r="54" spans="1:16" s="1" customFormat="1" ht="19.8">
      <c r="A54" s="93"/>
      <c r="B54" s="94" t="s">
        <v>59</v>
      </c>
      <c r="C54" s="95" t="s">
        <v>72</v>
      </c>
      <c r="D54" s="103">
        <v>140.52000000000001</v>
      </c>
      <c r="E54" s="104" t="s">
        <v>73</v>
      </c>
      <c r="F54" s="92">
        <v>180</v>
      </c>
      <c r="G54" s="196">
        <f t="shared" si="7"/>
        <v>25293.600000000002</v>
      </c>
      <c r="H54" s="92">
        <v>100</v>
      </c>
      <c r="I54" s="196">
        <f t="shared" si="8"/>
        <v>14052.000000000002</v>
      </c>
      <c r="J54" s="92">
        <f t="shared" si="9"/>
        <v>39345.600000000006</v>
      </c>
      <c r="K54"/>
      <c r="L54" s="211"/>
      <c r="M54" s="211"/>
    </row>
    <row r="55" spans="1:16" s="1" customFormat="1" ht="19.8">
      <c r="A55" s="93"/>
      <c r="B55" s="94" t="s">
        <v>61</v>
      </c>
      <c r="C55" s="95" t="s">
        <v>75</v>
      </c>
      <c r="D55" s="103">
        <v>40.75</v>
      </c>
      <c r="E55" s="91" t="s">
        <v>76</v>
      </c>
      <c r="F55" s="92">
        <v>35</v>
      </c>
      <c r="G55" s="196">
        <f t="shared" si="7"/>
        <v>1426.25</v>
      </c>
      <c r="H55" s="92">
        <v>0</v>
      </c>
      <c r="I55" s="196">
        <f t="shared" si="8"/>
        <v>0</v>
      </c>
      <c r="J55" s="92">
        <f t="shared" si="9"/>
        <v>1426.25</v>
      </c>
      <c r="K55"/>
      <c r="L55" s="211"/>
      <c r="M55" s="211"/>
    </row>
    <row r="56" spans="1:16" s="1" customFormat="1" ht="19.8">
      <c r="A56" s="93"/>
      <c r="B56" s="105" t="s">
        <v>74</v>
      </c>
      <c r="C56" s="106" t="s">
        <v>258</v>
      </c>
      <c r="D56" s="97">
        <v>1108.45</v>
      </c>
      <c r="E56" s="91" t="s">
        <v>76</v>
      </c>
      <c r="F56" s="92">
        <v>22.5</v>
      </c>
      <c r="G56" s="196">
        <f t="shared" si="7"/>
        <v>24940.125</v>
      </c>
      <c r="H56" s="92">
        <v>3</v>
      </c>
      <c r="I56" s="196">
        <f t="shared" si="8"/>
        <v>3325.3500000000004</v>
      </c>
      <c r="J56" s="92">
        <f t="shared" si="9"/>
        <v>28265.474999999999</v>
      </c>
      <c r="K56"/>
      <c r="L56" s="211"/>
      <c r="M56" s="211"/>
      <c r="O56" s="268"/>
    </row>
    <row r="57" spans="1:16" s="1" customFormat="1" ht="19.8">
      <c r="A57" s="93"/>
      <c r="B57" s="105" t="s">
        <v>77</v>
      </c>
      <c r="C57" s="107" t="s">
        <v>80</v>
      </c>
      <c r="D57" s="97">
        <v>19.95</v>
      </c>
      <c r="E57" s="91" t="s">
        <v>76</v>
      </c>
      <c r="F57" s="92">
        <v>42</v>
      </c>
      <c r="G57" s="196">
        <f t="shared" si="7"/>
        <v>837.9</v>
      </c>
      <c r="H57" s="92">
        <v>0</v>
      </c>
      <c r="I57" s="196">
        <f t="shared" si="8"/>
        <v>0</v>
      </c>
      <c r="J57" s="92">
        <f t="shared" si="9"/>
        <v>837.9</v>
      </c>
      <c r="K57"/>
      <c r="L57" s="211"/>
      <c r="M57" s="211"/>
    </row>
    <row r="58" spans="1:16" s="1" customFormat="1" ht="19.8">
      <c r="A58" s="89"/>
      <c r="B58" s="98" t="s">
        <v>84</v>
      </c>
      <c r="C58" s="102"/>
      <c r="D58" s="97"/>
      <c r="E58" s="58"/>
      <c r="F58" s="92"/>
      <c r="G58" s="196"/>
      <c r="H58" s="92"/>
      <c r="I58" s="196"/>
      <c r="J58" s="92"/>
      <c r="K58"/>
      <c r="L58" s="211"/>
      <c r="M58" s="211"/>
    </row>
    <row r="59" spans="1:16" s="1" customFormat="1" ht="19.8">
      <c r="A59" s="93"/>
      <c r="B59" s="100" t="s">
        <v>56</v>
      </c>
      <c r="C59" s="101" t="s">
        <v>71</v>
      </c>
      <c r="D59" s="96">
        <v>2.25</v>
      </c>
      <c r="E59" s="58" t="s">
        <v>58</v>
      </c>
      <c r="F59" s="92">
        <v>1870</v>
      </c>
      <c r="G59" s="196">
        <f t="shared" ref="G59:G63" si="10">D59*F59</f>
        <v>4207.5</v>
      </c>
      <c r="H59" s="92">
        <v>300</v>
      </c>
      <c r="I59" s="196">
        <f t="shared" ref="I59:I63" si="11">D59*H59</f>
        <v>675</v>
      </c>
      <c r="J59" s="92">
        <f t="shared" ref="J59:J63" si="12">G59+I59</f>
        <v>4882.5</v>
      </c>
      <c r="K59"/>
      <c r="L59" s="211"/>
      <c r="M59" s="211"/>
    </row>
    <row r="60" spans="1:16" s="252" customFormat="1" ht="19.8">
      <c r="A60" s="93"/>
      <c r="B60" s="94" t="s">
        <v>59</v>
      </c>
      <c r="C60" s="95" t="s">
        <v>72</v>
      </c>
      <c r="D60" s="103">
        <v>36</v>
      </c>
      <c r="E60" s="104" t="s">
        <v>73</v>
      </c>
      <c r="F60" s="92">
        <v>180</v>
      </c>
      <c r="G60" s="196">
        <f t="shared" si="10"/>
        <v>6480</v>
      </c>
      <c r="H60" s="92">
        <v>100</v>
      </c>
      <c r="I60" s="196">
        <f t="shared" si="11"/>
        <v>3600</v>
      </c>
      <c r="J60" s="92">
        <f t="shared" si="12"/>
        <v>10080</v>
      </c>
      <c r="K60" s="250"/>
      <c r="L60" s="251"/>
      <c r="M60" s="251"/>
    </row>
    <row r="61" spans="1:16" s="1" customFormat="1" ht="19.8">
      <c r="A61" s="93"/>
      <c r="B61" s="94" t="s">
        <v>61</v>
      </c>
      <c r="C61" s="95" t="s">
        <v>75</v>
      </c>
      <c r="D61" s="103">
        <v>10.44</v>
      </c>
      <c r="E61" s="91" t="s">
        <v>76</v>
      </c>
      <c r="F61" s="92">
        <v>35</v>
      </c>
      <c r="G61" s="196">
        <f t="shared" si="10"/>
        <v>365.4</v>
      </c>
      <c r="H61" s="92">
        <v>0</v>
      </c>
      <c r="I61" s="196">
        <f t="shared" si="11"/>
        <v>0</v>
      </c>
      <c r="J61" s="92">
        <f t="shared" si="12"/>
        <v>365.4</v>
      </c>
      <c r="K61"/>
      <c r="L61" s="211"/>
      <c r="M61" s="211"/>
    </row>
    <row r="62" spans="1:16" s="1" customFormat="1" ht="19.8">
      <c r="A62" s="93"/>
      <c r="B62" s="105" t="s">
        <v>74</v>
      </c>
      <c r="C62" s="106" t="s">
        <v>257</v>
      </c>
      <c r="D62" s="97">
        <v>224.42</v>
      </c>
      <c r="E62" s="91" t="s">
        <v>76</v>
      </c>
      <c r="F62" s="92">
        <v>22.5</v>
      </c>
      <c r="G62" s="196">
        <f t="shared" si="10"/>
        <v>5049.45</v>
      </c>
      <c r="H62" s="92">
        <v>3</v>
      </c>
      <c r="I62" s="196">
        <f t="shared" si="11"/>
        <v>673.26</v>
      </c>
      <c r="J62" s="92">
        <f t="shared" si="12"/>
        <v>5722.71</v>
      </c>
      <c r="K62"/>
      <c r="L62" s="211"/>
      <c r="M62" s="211"/>
      <c r="O62" s="253"/>
    </row>
    <row r="63" spans="1:16" s="1" customFormat="1" ht="19.8">
      <c r="A63" s="93"/>
      <c r="B63" s="105" t="s">
        <v>77</v>
      </c>
      <c r="C63" s="107" t="s">
        <v>80</v>
      </c>
      <c r="D63" s="97">
        <v>4.04</v>
      </c>
      <c r="E63" s="91" t="s">
        <v>76</v>
      </c>
      <c r="F63" s="92">
        <v>42</v>
      </c>
      <c r="G63" s="196">
        <f t="shared" si="10"/>
        <v>169.68</v>
      </c>
      <c r="H63" s="92">
        <v>0</v>
      </c>
      <c r="I63" s="196">
        <f t="shared" si="11"/>
        <v>0</v>
      </c>
      <c r="J63" s="92">
        <f t="shared" si="12"/>
        <v>169.68</v>
      </c>
      <c r="K63"/>
      <c r="L63" s="211"/>
      <c r="M63" s="211"/>
    </row>
    <row r="64" spans="1:16" s="1" customFormat="1" ht="19.8">
      <c r="A64" s="89"/>
      <c r="B64" s="98" t="s">
        <v>85</v>
      </c>
      <c r="C64" s="102"/>
      <c r="D64" s="97"/>
      <c r="E64" s="58"/>
      <c r="F64" s="92"/>
      <c r="G64" s="196"/>
      <c r="H64" s="92"/>
      <c r="I64" s="196"/>
      <c r="J64" s="92"/>
      <c r="K64"/>
      <c r="L64" s="211"/>
      <c r="M64" s="211"/>
    </row>
    <row r="65" spans="1:13" s="1" customFormat="1" ht="19.8">
      <c r="A65" s="93"/>
      <c r="B65" s="100" t="s">
        <v>56</v>
      </c>
      <c r="C65" s="101" t="s">
        <v>71</v>
      </c>
      <c r="D65" s="96">
        <v>8.43</v>
      </c>
      <c r="E65" s="58" t="s">
        <v>58</v>
      </c>
      <c r="F65" s="92">
        <v>1870</v>
      </c>
      <c r="G65" s="196">
        <f>D65*F65</f>
        <v>15764.1</v>
      </c>
      <c r="H65" s="92">
        <v>300</v>
      </c>
      <c r="I65" s="196">
        <f t="shared" ref="I65:I70" si="13">D65*H65</f>
        <v>2529</v>
      </c>
      <c r="J65" s="92">
        <f t="shared" ref="J65:J70" si="14">G65+I65</f>
        <v>18293.099999999999</v>
      </c>
      <c r="K65"/>
      <c r="L65" s="211"/>
      <c r="M65" s="211"/>
    </row>
    <row r="66" spans="1:13" s="1" customFormat="1" ht="19.8">
      <c r="A66" s="93"/>
      <c r="B66" s="94" t="s">
        <v>59</v>
      </c>
      <c r="C66" s="95" t="s">
        <v>72</v>
      </c>
      <c r="D66" s="103">
        <v>46.2</v>
      </c>
      <c r="E66" s="104" t="s">
        <v>73</v>
      </c>
      <c r="F66" s="92">
        <v>180</v>
      </c>
      <c r="G66" s="196">
        <f t="shared" ref="G66:G70" si="15">D66*F66</f>
        <v>8316</v>
      </c>
      <c r="H66" s="92">
        <v>100</v>
      </c>
      <c r="I66" s="196">
        <f t="shared" si="13"/>
        <v>4620</v>
      </c>
      <c r="J66" s="92">
        <f t="shared" si="14"/>
        <v>12936</v>
      </c>
      <c r="K66"/>
      <c r="L66" s="211"/>
      <c r="M66" s="211"/>
    </row>
    <row r="67" spans="1:13" s="1" customFormat="1" ht="19.8">
      <c r="A67" s="93"/>
      <c r="B67" s="94" t="s">
        <v>61</v>
      </c>
      <c r="C67" s="95" t="s">
        <v>75</v>
      </c>
      <c r="D67" s="103">
        <v>13.4</v>
      </c>
      <c r="E67" s="91" t="s">
        <v>76</v>
      </c>
      <c r="F67" s="92">
        <v>35</v>
      </c>
      <c r="G67" s="196">
        <f t="shared" si="15"/>
        <v>469</v>
      </c>
      <c r="H67" s="92">
        <v>0</v>
      </c>
      <c r="I67" s="196">
        <f t="shared" si="13"/>
        <v>0</v>
      </c>
      <c r="J67" s="92">
        <f t="shared" si="14"/>
        <v>469</v>
      </c>
      <c r="K67"/>
      <c r="L67" s="211"/>
      <c r="M67" s="211"/>
    </row>
    <row r="68" spans="1:13" s="1" customFormat="1" ht="19.8">
      <c r="A68" s="93"/>
      <c r="B68" s="105" t="s">
        <v>74</v>
      </c>
      <c r="C68" s="106" t="s">
        <v>259</v>
      </c>
      <c r="D68" s="97">
        <v>423.62</v>
      </c>
      <c r="E68" s="91" t="s">
        <v>76</v>
      </c>
      <c r="F68" s="92">
        <v>23.5</v>
      </c>
      <c r="G68" s="196">
        <f t="shared" si="15"/>
        <v>9955.07</v>
      </c>
      <c r="H68" s="92">
        <v>3</v>
      </c>
      <c r="I68" s="196">
        <f t="shared" si="13"/>
        <v>1270.8600000000001</v>
      </c>
      <c r="J68" s="92">
        <f t="shared" si="14"/>
        <v>11225.93</v>
      </c>
      <c r="K68"/>
      <c r="L68" s="211"/>
      <c r="M68" s="211"/>
    </row>
    <row r="69" spans="1:13" s="1" customFormat="1" ht="19.8">
      <c r="A69" s="93"/>
      <c r="B69" s="105" t="s">
        <v>77</v>
      </c>
      <c r="C69" s="107" t="s">
        <v>80</v>
      </c>
      <c r="D69" s="97">
        <v>10.87</v>
      </c>
      <c r="E69" s="91" t="s">
        <v>76</v>
      </c>
      <c r="F69" s="92">
        <v>42</v>
      </c>
      <c r="G69" s="196">
        <f t="shared" si="15"/>
        <v>456.53999999999996</v>
      </c>
      <c r="H69" s="92">
        <v>0</v>
      </c>
      <c r="I69" s="196">
        <f t="shared" si="13"/>
        <v>0</v>
      </c>
      <c r="J69" s="92">
        <f t="shared" si="14"/>
        <v>456.53999999999996</v>
      </c>
      <c r="K69"/>
      <c r="L69" s="211"/>
      <c r="M69" s="211"/>
    </row>
    <row r="70" spans="1:13" s="1" customFormat="1" ht="19.8">
      <c r="A70" s="93"/>
      <c r="B70" s="105" t="s">
        <v>78</v>
      </c>
      <c r="C70" s="107" t="s">
        <v>86</v>
      </c>
      <c r="D70" s="97">
        <v>95</v>
      </c>
      <c r="E70" s="104" t="s">
        <v>73</v>
      </c>
      <c r="F70" s="92">
        <v>230</v>
      </c>
      <c r="G70" s="196">
        <f t="shared" si="15"/>
        <v>21850</v>
      </c>
      <c r="H70" s="92">
        <v>80</v>
      </c>
      <c r="I70" s="196">
        <f t="shared" si="13"/>
        <v>7600</v>
      </c>
      <c r="J70" s="92">
        <f t="shared" si="14"/>
        <v>29450</v>
      </c>
      <c r="K70"/>
      <c r="L70" s="211"/>
      <c r="M70" s="211"/>
    </row>
    <row r="71" spans="1:13" s="1" customFormat="1" ht="19.8">
      <c r="A71" s="89">
        <v>5</v>
      </c>
      <c r="B71" s="98" t="s">
        <v>87</v>
      </c>
      <c r="C71" s="102"/>
      <c r="D71" s="108"/>
      <c r="E71" s="91"/>
      <c r="F71" s="92"/>
      <c r="G71" s="196"/>
      <c r="H71" s="92"/>
      <c r="I71" s="196"/>
      <c r="J71" s="92"/>
      <c r="K71"/>
      <c r="L71" s="211"/>
      <c r="M71" s="211"/>
    </row>
    <row r="72" spans="1:13" s="1" customFormat="1" ht="19.8">
      <c r="A72" s="93"/>
      <c r="B72" s="100" t="s">
        <v>56</v>
      </c>
      <c r="C72" s="101" t="s">
        <v>88</v>
      </c>
      <c r="D72" s="109">
        <v>2045.63</v>
      </c>
      <c r="E72" s="91" t="s">
        <v>76</v>
      </c>
      <c r="F72" s="92">
        <v>30</v>
      </c>
      <c r="G72" s="196">
        <f>D72*F72</f>
        <v>61368.9</v>
      </c>
      <c r="H72" s="92">
        <v>8</v>
      </c>
      <c r="I72" s="196">
        <f>D72*H72</f>
        <v>16365.04</v>
      </c>
      <c r="J72" s="92">
        <f>G72+I72</f>
        <v>77733.94</v>
      </c>
      <c r="K72"/>
      <c r="L72" s="211"/>
      <c r="M72" s="211"/>
    </row>
    <row r="73" spans="1:13" s="1" customFormat="1" ht="19.8">
      <c r="A73" s="93"/>
      <c r="B73" s="100" t="s">
        <v>59</v>
      </c>
      <c r="C73" s="101" t="s">
        <v>89</v>
      </c>
      <c r="D73" s="109">
        <v>733.99</v>
      </c>
      <c r="E73" s="91" t="s">
        <v>76</v>
      </c>
      <c r="F73" s="92">
        <v>30</v>
      </c>
      <c r="G73" s="196">
        <f>D73*F73</f>
        <v>22019.7</v>
      </c>
      <c r="H73" s="92">
        <v>8</v>
      </c>
      <c r="I73" s="196">
        <f>D73*H73</f>
        <v>5871.92</v>
      </c>
      <c r="J73" s="92">
        <f>G73+I73</f>
        <v>27891.620000000003</v>
      </c>
      <c r="K73"/>
      <c r="L73" s="211"/>
      <c r="M73" s="211"/>
    </row>
    <row r="74" spans="1:13" s="1" customFormat="1" ht="19.8">
      <c r="A74" s="93"/>
      <c r="B74" s="100"/>
      <c r="C74" s="101"/>
      <c r="D74" s="110"/>
      <c r="E74" s="91"/>
      <c r="F74" s="92"/>
      <c r="G74" s="196"/>
      <c r="H74" s="92"/>
      <c r="I74" s="196"/>
      <c r="J74" s="92"/>
      <c r="K74"/>
      <c r="L74" s="211"/>
      <c r="M74" s="211"/>
    </row>
    <row r="75" spans="1:13" s="1" customFormat="1" ht="20.399999999999999">
      <c r="A75" s="111"/>
      <c r="B75" s="112"/>
      <c r="C75" s="113" t="s">
        <v>90</v>
      </c>
      <c r="D75" s="114"/>
      <c r="E75" s="115"/>
      <c r="F75" s="116"/>
      <c r="G75" s="197">
        <f>SUM(G32:G74)</f>
        <v>395795.45499999996</v>
      </c>
      <c r="H75" s="117"/>
      <c r="I75" s="197">
        <f>SUM(I32:I74)</f>
        <v>122557.51</v>
      </c>
      <c r="J75" s="117">
        <f>SUM(J32:J74)</f>
        <v>518352.96499999997</v>
      </c>
      <c r="K75"/>
      <c r="L75" s="211"/>
      <c r="M75" s="211"/>
    </row>
    <row r="76" spans="1:13" s="1" customFormat="1" ht="20.399999999999999">
      <c r="A76" s="118" t="s">
        <v>38</v>
      </c>
      <c r="B76" s="119" t="s">
        <v>91</v>
      </c>
      <c r="C76" s="120"/>
      <c r="D76" s="121"/>
      <c r="E76" s="122"/>
      <c r="F76" s="123"/>
      <c r="G76" s="198"/>
      <c r="H76" s="123"/>
      <c r="I76" s="198"/>
      <c r="J76" s="123"/>
      <c r="K76"/>
      <c r="L76" s="211"/>
      <c r="M76" s="211"/>
    </row>
    <row r="77" spans="1:13" s="1" customFormat="1" ht="19.8">
      <c r="A77" s="124">
        <v>1</v>
      </c>
      <c r="B77" s="125" t="s">
        <v>92</v>
      </c>
      <c r="C77" s="126"/>
      <c r="D77" s="127"/>
      <c r="E77" s="86"/>
      <c r="F77" s="87"/>
      <c r="G77" s="195"/>
      <c r="H77" s="87"/>
      <c r="I77" s="195"/>
      <c r="J77" s="87"/>
      <c r="K77"/>
      <c r="L77" s="211"/>
      <c r="M77" s="211"/>
    </row>
    <row r="78" spans="1:13" s="1" customFormat="1" ht="19.8">
      <c r="A78" s="93"/>
      <c r="B78" s="128" t="s">
        <v>56</v>
      </c>
      <c r="C78" s="129" t="s">
        <v>93</v>
      </c>
      <c r="D78" s="108">
        <v>90.21</v>
      </c>
      <c r="E78" s="91" t="s">
        <v>73</v>
      </c>
      <c r="F78" s="92">
        <v>280</v>
      </c>
      <c r="G78" s="196">
        <f>D78*F78</f>
        <v>25258.799999999999</v>
      </c>
      <c r="H78" s="92">
        <v>200</v>
      </c>
      <c r="I78" s="196">
        <f>D78*H78</f>
        <v>18042</v>
      </c>
      <c r="J78" s="92">
        <f>G78+I78</f>
        <v>43300.800000000003</v>
      </c>
      <c r="K78"/>
      <c r="L78" s="211"/>
      <c r="M78" s="211"/>
    </row>
    <row r="79" spans="1:13" s="1" customFormat="1" ht="19.8">
      <c r="A79" s="93"/>
      <c r="B79" s="130" t="s">
        <v>59</v>
      </c>
      <c r="C79" s="129" t="s">
        <v>94</v>
      </c>
      <c r="D79" s="108">
        <v>49.05</v>
      </c>
      <c r="E79" s="91" t="s">
        <v>73</v>
      </c>
      <c r="F79" s="92">
        <v>280</v>
      </c>
      <c r="G79" s="196">
        <f>D79*F79</f>
        <v>13734</v>
      </c>
      <c r="H79" s="92">
        <v>200</v>
      </c>
      <c r="I79" s="196">
        <f>D79*H79</f>
        <v>9810</v>
      </c>
      <c r="J79" s="92">
        <f>G79+I79</f>
        <v>23544</v>
      </c>
      <c r="K79"/>
      <c r="L79" s="211"/>
      <c r="M79" s="211"/>
    </row>
    <row r="80" spans="1:13" s="1" customFormat="1" ht="19.8">
      <c r="A80" s="93">
        <v>2</v>
      </c>
      <c r="B80" s="131" t="s">
        <v>95</v>
      </c>
      <c r="C80" s="129"/>
      <c r="D80" s="57"/>
      <c r="E80" s="58"/>
      <c r="F80" s="132"/>
      <c r="G80" s="196"/>
      <c r="H80" s="92"/>
      <c r="I80" s="196"/>
      <c r="J80" s="92"/>
      <c r="K80"/>
      <c r="L80" s="211"/>
      <c r="M80" s="211"/>
    </row>
    <row r="81" spans="1:13" s="1" customFormat="1" ht="19.8">
      <c r="A81" s="93"/>
      <c r="B81" s="100" t="s">
        <v>56</v>
      </c>
      <c r="C81" s="133" t="s">
        <v>96</v>
      </c>
      <c r="D81" s="57">
        <v>226.32</v>
      </c>
      <c r="E81" s="58" t="s">
        <v>73</v>
      </c>
      <c r="F81" s="132">
        <v>215</v>
      </c>
      <c r="G81" s="196">
        <f>D81*F81</f>
        <v>48658.799999999996</v>
      </c>
      <c r="H81" s="92">
        <v>70</v>
      </c>
      <c r="I81" s="196">
        <f>D81*H81</f>
        <v>15842.4</v>
      </c>
      <c r="J81" s="92">
        <f>G81+I81</f>
        <v>64501.2</v>
      </c>
      <c r="K81"/>
      <c r="L81" s="211"/>
      <c r="M81" s="211"/>
    </row>
    <row r="82" spans="1:13" s="1" customFormat="1" ht="19.8">
      <c r="A82" s="93"/>
      <c r="B82" s="100" t="s">
        <v>59</v>
      </c>
      <c r="C82" s="133" t="s">
        <v>97</v>
      </c>
      <c r="D82" s="57">
        <v>452.64</v>
      </c>
      <c r="E82" s="58" t="s">
        <v>73</v>
      </c>
      <c r="F82" s="132">
        <v>80</v>
      </c>
      <c r="G82" s="196">
        <f>D82*F82</f>
        <v>36211.199999999997</v>
      </c>
      <c r="H82" s="92">
        <v>80</v>
      </c>
      <c r="I82" s="196">
        <f>D82*H82</f>
        <v>36211.199999999997</v>
      </c>
      <c r="J82" s="92">
        <f>G82+I82</f>
        <v>72422.399999999994</v>
      </c>
      <c r="K82"/>
      <c r="L82" s="211"/>
      <c r="M82" s="211"/>
    </row>
    <row r="83" spans="1:13" s="1" customFormat="1" ht="19.8">
      <c r="A83" s="93"/>
      <c r="B83" s="100" t="s">
        <v>61</v>
      </c>
      <c r="C83" s="101" t="s">
        <v>98</v>
      </c>
      <c r="D83" s="134">
        <v>143.80000000000001</v>
      </c>
      <c r="E83" s="58" t="s">
        <v>50</v>
      </c>
      <c r="F83" s="92">
        <v>50</v>
      </c>
      <c r="G83" s="196">
        <f>D83*F83</f>
        <v>7190.0000000000009</v>
      </c>
      <c r="H83" s="92">
        <v>25</v>
      </c>
      <c r="I83" s="196">
        <f>D83*H83</f>
        <v>3595.0000000000005</v>
      </c>
      <c r="J83" s="92">
        <f>G83+I83</f>
        <v>10785.000000000002</v>
      </c>
      <c r="K83"/>
      <c r="L83" s="211"/>
      <c r="M83" s="211"/>
    </row>
    <row r="84" spans="1:13" s="1" customFormat="1" ht="19.8">
      <c r="A84" s="93"/>
      <c r="B84" s="100" t="s">
        <v>74</v>
      </c>
      <c r="C84" s="101" t="s">
        <v>99</v>
      </c>
      <c r="D84" s="134">
        <v>57.75</v>
      </c>
      <c r="E84" s="58" t="s">
        <v>73</v>
      </c>
      <c r="F84" s="132">
        <v>280</v>
      </c>
      <c r="G84" s="196">
        <f>D84*F84</f>
        <v>16170</v>
      </c>
      <c r="H84" s="92">
        <v>200</v>
      </c>
      <c r="I84" s="196">
        <f>D84*H84</f>
        <v>11550</v>
      </c>
      <c r="J84" s="92">
        <f>G84+I84</f>
        <v>27720</v>
      </c>
      <c r="K84"/>
      <c r="L84" s="211"/>
      <c r="M84" s="211"/>
    </row>
    <row r="85" spans="1:13" s="1" customFormat="1" ht="19.8">
      <c r="A85" s="93"/>
      <c r="B85" s="100" t="s">
        <v>77</v>
      </c>
      <c r="C85" s="107" t="s">
        <v>100</v>
      </c>
      <c r="D85" s="134">
        <v>36</v>
      </c>
      <c r="E85" s="58" t="s">
        <v>73</v>
      </c>
      <c r="F85" s="132">
        <v>480</v>
      </c>
      <c r="G85" s="196">
        <f>D85*F85</f>
        <v>17280</v>
      </c>
      <c r="H85" s="92">
        <v>200</v>
      </c>
      <c r="I85" s="196">
        <f>D85*H85</f>
        <v>7200</v>
      </c>
      <c r="J85" s="92">
        <f>G85+I85</f>
        <v>24480</v>
      </c>
      <c r="K85"/>
      <c r="L85" s="211"/>
      <c r="M85" s="211"/>
    </row>
    <row r="86" spans="1:13" s="1" customFormat="1" ht="19.8">
      <c r="A86" s="93">
        <v>3</v>
      </c>
      <c r="B86" s="131" t="s">
        <v>101</v>
      </c>
      <c r="C86" s="129"/>
      <c r="D86" s="57"/>
      <c r="E86" s="58"/>
      <c r="F86" s="132"/>
      <c r="G86" s="196"/>
      <c r="H86" s="92"/>
      <c r="I86" s="196"/>
      <c r="J86" s="92"/>
      <c r="K86"/>
      <c r="L86" s="211"/>
      <c r="M86" s="211"/>
    </row>
    <row r="87" spans="1:13" s="1" customFormat="1" ht="19.8">
      <c r="A87" s="93"/>
      <c r="B87" s="100" t="s">
        <v>56</v>
      </c>
      <c r="C87" s="129" t="s">
        <v>102</v>
      </c>
      <c r="D87" s="57">
        <v>233.48</v>
      </c>
      <c r="E87" s="58" t="s">
        <v>73</v>
      </c>
      <c r="F87" s="92">
        <v>200</v>
      </c>
      <c r="G87" s="196">
        <f>D87*F87</f>
        <v>46696</v>
      </c>
      <c r="H87" s="92">
        <v>60</v>
      </c>
      <c r="I87" s="196">
        <f>D87*H87</f>
        <v>14008.8</v>
      </c>
      <c r="J87" s="92">
        <f>G87+I87</f>
        <v>60704.800000000003</v>
      </c>
      <c r="K87"/>
      <c r="L87" s="211"/>
      <c r="M87" s="211"/>
    </row>
    <row r="88" spans="1:13" s="1" customFormat="1" ht="19.8">
      <c r="A88" s="93"/>
      <c r="B88" s="135"/>
      <c r="C88" s="129" t="s">
        <v>103</v>
      </c>
      <c r="D88" s="57"/>
      <c r="E88" s="58"/>
      <c r="F88" s="132"/>
      <c r="G88" s="196"/>
      <c r="H88" s="92"/>
      <c r="I88" s="196"/>
      <c r="J88" s="92"/>
      <c r="K88"/>
      <c r="L88" s="211"/>
      <c r="M88" s="211"/>
    </row>
    <row r="89" spans="1:13" s="1" customFormat="1" ht="19.8">
      <c r="A89" s="93"/>
      <c r="B89" s="100" t="s">
        <v>59</v>
      </c>
      <c r="C89" s="129" t="s">
        <v>104</v>
      </c>
      <c r="D89" s="57">
        <v>21.3</v>
      </c>
      <c r="E89" s="58" t="s">
        <v>73</v>
      </c>
      <c r="F89" s="92">
        <v>210</v>
      </c>
      <c r="G89" s="196">
        <f>D89*F89</f>
        <v>4473</v>
      </c>
      <c r="H89" s="92">
        <v>60</v>
      </c>
      <c r="I89" s="196">
        <f>D89*H89</f>
        <v>1278</v>
      </c>
      <c r="J89" s="92">
        <f>G89+I89</f>
        <v>5751</v>
      </c>
      <c r="K89"/>
      <c r="L89" s="211"/>
      <c r="M89" s="211"/>
    </row>
    <row r="90" spans="1:13" s="1" customFormat="1" ht="19.8">
      <c r="A90" s="93"/>
      <c r="B90" s="135"/>
      <c r="C90" s="129" t="s">
        <v>103</v>
      </c>
      <c r="D90" s="57"/>
      <c r="E90" s="58"/>
      <c r="F90" s="132"/>
      <c r="G90" s="196"/>
      <c r="H90" s="92"/>
      <c r="I90" s="196"/>
      <c r="J90" s="92"/>
      <c r="K90"/>
      <c r="L90" s="211"/>
      <c r="M90" s="211"/>
    </row>
    <row r="91" spans="1:13" s="1" customFormat="1" ht="19.8">
      <c r="A91" s="93">
        <v>4</v>
      </c>
      <c r="B91" s="136" t="s">
        <v>9</v>
      </c>
      <c r="C91" s="107"/>
      <c r="D91" s="57"/>
      <c r="E91" s="137"/>
      <c r="F91" s="138"/>
      <c r="G91" s="196"/>
      <c r="H91" s="92"/>
      <c r="I91" s="196"/>
      <c r="J91" s="92"/>
      <c r="K91"/>
      <c r="L91" s="211"/>
      <c r="M91" s="211"/>
    </row>
    <row r="92" spans="1:13" s="1" customFormat="1" ht="19.8">
      <c r="A92" s="93"/>
      <c r="B92" s="100" t="s">
        <v>56</v>
      </c>
      <c r="C92" s="139" t="s">
        <v>105</v>
      </c>
      <c r="D92" s="57">
        <v>165</v>
      </c>
      <c r="E92" s="91" t="s">
        <v>73</v>
      </c>
      <c r="F92" s="138">
        <v>140</v>
      </c>
      <c r="G92" s="196">
        <f>D92*F92</f>
        <v>23100</v>
      </c>
      <c r="H92" s="92">
        <v>100</v>
      </c>
      <c r="I92" s="196">
        <f>D92*H92</f>
        <v>16500</v>
      </c>
      <c r="J92" s="92">
        <f>G92+I92</f>
        <v>39600</v>
      </c>
      <c r="K92"/>
      <c r="L92" s="211"/>
      <c r="M92" s="211"/>
    </row>
    <row r="93" spans="1:13" s="1" customFormat="1" ht="19.8">
      <c r="A93" s="93"/>
      <c r="B93" s="140" t="s">
        <v>59</v>
      </c>
      <c r="C93" s="141" t="s">
        <v>106</v>
      </c>
      <c r="D93" s="142">
        <v>34</v>
      </c>
      <c r="E93" s="143" t="s">
        <v>50</v>
      </c>
      <c r="F93" s="144">
        <v>120</v>
      </c>
      <c r="G93" s="196">
        <f>D93*F93</f>
        <v>4080</v>
      </c>
      <c r="H93" s="145">
        <v>25</v>
      </c>
      <c r="I93" s="196">
        <f>D93*H93</f>
        <v>850</v>
      </c>
      <c r="J93" s="92">
        <f>G93+I93</f>
        <v>4930</v>
      </c>
      <c r="K93"/>
      <c r="L93" s="211"/>
      <c r="M93" s="211"/>
    </row>
    <row r="94" spans="1:13" s="1" customFormat="1" ht="19.8">
      <c r="A94" s="93"/>
      <c r="B94" s="140" t="s">
        <v>61</v>
      </c>
      <c r="C94" s="141" t="s">
        <v>107</v>
      </c>
      <c r="D94" s="142">
        <v>52</v>
      </c>
      <c r="E94" s="143" t="s">
        <v>50</v>
      </c>
      <c r="F94" s="144">
        <v>350</v>
      </c>
      <c r="G94" s="196">
        <f>D94*F94</f>
        <v>18200</v>
      </c>
      <c r="H94" s="145">
        <v>100</v>
      </c>
      <c r="I94" s="196">
        <f>D94*H94</f>
        <v>5200</v>
      </c>
      <c r="J94" s="92">
        <f>G94+I94</f>
        <v>23400</v>
      </c>
      <c r="K94"/>
      <c r="L94" s="211"/>
      <c r="M94" s="211"/>
    </row>
    <row r="95" spans="1:13" s="1" customFormat="1" ht="19.8">
      <c r="A95" s="93"/>
      <c r="B95" s="140" t="s">
        <v>74</v>
      </c>
      <c r="C95" s="141" t="s">
        <v>108</v>
      </c>
      <c r="D95" s="142">
        <v>1</v>
      </c>
      <c r="E95" s="146" t="s">
        <v>49</v>
      </c>
      <c r="F95" s="144">
        <v>7425</v>
      </c>
      <c r="G95" s="196">
        <f>D95*F95</f>
        <v>7425</v>
      </c>
      <c r="H95" s="145">
        <v>0</v>
      </c>
      <c r="I95" s="196">
        <f>D95*H95</f>
        <v>0</v>
      </c>
      <c r="J95" s="92">
        <f>G95+I95</f>
        <v>7425</v>
      </c>
      <c r="K95"/>
      <c r="L95" s="211"/>
      <c r="M95" s="211"/>
    </row>
    <row r="96" spans="1:13" s="1" customFormat="1" ht="19.8">
      <c r="A96" s="93">
        <v>5</v>
      </c>
      <c r="B96" s="147" t="s">
        <v>109</v>
      </c>
      <c r="C96" s="148"/>
      <c r="D96" s="57"/>
      <c r="E96" s="149"/>
      <c r="F96" s="138"/>
      <c r="G96" s="196"/>
      <c r="H96" s="92"/>
      <c r="I96" s="196"/>
      <c r="J96" s="92"/>
      <c r="K96"/>
      <c r="L96" s="211"/>
      <c r="M96" s="211"/>
    </row>
    <row r="97" spans="1:13" s="1" customFormat="1" ht="19.8">
      <c r="A97" s="93"/>
      <c r="B97" s="150" t="s">
        <v>56</v>
      </c>
      <c r="C97" s="148" t="s">
        <v>110</v>
      </c>
      <c r="D97" s="57">
        <v>6</v>
      </c>
      <c r="E97" s="149" t="s">
        <v>111</v>
      </c>
      <c r="F97" s="151">
        <v>850</v>
      </c>
      <c r="G97" s="199">
        <f>D97*F97</f>
        <v>5100</v>
      </c>
      <c r="H97" s="152">
        <v>120</v>
      </c>
      <c r="I97" s="199">
        <f>H97*D97</f>
        <v>720</v>
      </c>
      <c r="J97" s="152">
        <f>G97+I97</f>
        <v>5820</v>
      </c>
      <c r="K97"/>
      <c r="L97" s="211"/>
      <c r="M97" s="211"/>
    </row>
    <row r="98" spans="1:13" s="1" customFormat="1" ht="19.8">
      <c r="A98" s="93"/>
      <c r="B98" s="150" t="s">
        <v>59</v>
      </c>
      <c r="C98" s="148" t="s">
        <v>112</v>
      </c>
      <c r="D98" s="57">
        <v>8</v>
      </c>
      <c r="E98" s="149" t="s">
        <v>111</v>
      </c>
      <c r="F98" s="151">
        <v>1250</v>
      </c>
      <c r="G98" s="199">
        <f t="shared" ref="G98:G106" si="16">D98*F98</f>
        <v>10000</v>
      </c>
      <c r="H98" s="152">
        <v>350</v>
      </c>
      <c r="I98" s="199">
        <f t="shared" ref="I98:I106" si="17">H98*D98</f>
        <v>2800</v>
      </c>
      <c r="J98" s="152">
        <f t="shared" ref="J98:J106" si="18">G98+I98</f>
        <v>12800</v>
      </c>
      <c r="K98"/>
      <c r="L98" s="211"/>
      <c r="M98" s="211"/>
    </row>
    <row r="99" spans="1:13" s="1" customFormat="1" ht="19.8">
      <c r="A99" s="93"/>
      <c r="B99" s="150" t="s">
        <v>61</v>
      </c>
      <c r="C99" s="148" t="s">
        <v>113</v>
      </c>
      <c r="D99" s="57"/>
      <c r="E99" s="149"/>
      <c r="F99" s="151"/>
      <c r="G99" s="199"/>
      <c r="H99" s="152"/>
      <c r="I99" s="199"/>
      <c r="J99" s="152"/>
      <c r="K99"/>
      <c r="L99" s="211"/>
      <c r="M99" s="211"/>
    </row>
    <row r="100" spans="1:13" s="1" customFormat="1" ht="19.8">
      <c r="A100" s="93"/>
      <c r="B100" s="147"/>
      <c r="C100" s="148" t="s">
        <v>114</v>
      </c>
      <c r="D100" s="57">
        <v>1</v>
      </c>
      <c r="E100" s="149" t="s">
        <v>111</v>
      </c>
      <c r="F100" s="151">
        <v>22400</v>
      </c>
      <c r="G100" s="199">
        <f t="shared" si="16"/>
        <v>22400</v>
      </c>
      <c r="H100" s="152">
        <v>6500</v>
      </c>
      <c r="I100" s="199">
        <f t="shared" si="17"/>
        <v>6500</v>
      </c>
      <c r="J100" s="152">
        <f t="shared" si="18"/>
        <v>28900</v>
      </c>
      <c r="K100"/>
      <c r="L100" s="211"/>
      <c r="M100" s="211"/>
    </row>
    <row r="101" spans="1:13" ht="19.8">
      <c r="A101" s="93"/>
      <c r="B101" s="150" t="s">
        <v>74</v>
      </c>
      <c r="C101" s="148" t="s">
        <v>115</v>
      </c>
      <c r="D101" s="57"/>
      <c r="E101" s="149"/>
      <c r="F101" s="151"/>
      <c r="G101" s="199"/>
      <c r="H101" s="152"/>
      <c r="I101" s="199"/>
      <c r="J101" s="152"/>
    </row>
    <row r="102" spans="1:13" ht="19.8">
      <c r="A102" s="93"/>
      <c r="B102" s="147"/>
      <c r="C102" s="148" t="s">
        <v>116</v>
      </c>
      <c r="D102" s="57">
        <v>4</v>
      </c>
      <c r="E102" s="149" t="s">
        <v>111</v>
      </c>
      <c r="F102" s="151">
        <v>10080</v>
      </c>
      <c r="G102" s="199">
        <f t="shared" si="16"/>
        <v>40320</v>
      </c>
      <c r="H102" s="152">
        <v>3025</v>
      </c>
      <c r="I102" s="199">
        <f t="shared" si="17"/>
        <v>12100</v>
      </c>
      <c r="J102" s="152">
        <f t="shared" si="18"/>
        <v>52420</v>
      </c>
    </row>
    <row r="103" spans="1:13" ht="19.8">
      <c r="A103" s="93"/>
      <c r="B103" s="150" t="s">
        <v>77</v>
      </c>
      <c r="C103" s="148" t="s">
        <v>117</v>
      </c>
      <c r="D103" s="57"/>
      <c r="E103" s="149"/>
      <c r="F103" s="151"/>
      <c r="G103" s="199"/>
      <c r="H103" s="152"/>
      <c r="I103" s="199"/>
      <c r="J103" s="152"/>
    </row>
    <row r="104" spans="1:13" ht="19.8">
      <c r="A104" s="93"/>
      <c r="B104" s="147"/>
      <c r="C104" s="148" t="s">
        <v>118</v>
      </c>
      <c r="D104" s="57">
        <v>2</v>
      </c>
      <c r="E104" s="149" t="s">
        <v>111</v>
      </c>
      <c r="F104" s="151">
        <v>5760</v>
      </c>
      <c r="G104" s="199">
        <f t="shared" si="16"/>
        <v>11520</v>
      </c>
      <c r="H104" s="152">
        <v>1728</v>
      </c>
      <c r="I104" s="199">
        <f t="shared" si="17"/>
        <v>3456</v>
      </c>
      <c r="J104" s="152">
        <f t="shared" si="18"/>
        <v>14976</v>
      </c>
    </row>
    <row r="105" spans="1:13" ht="19.8">
      <c r="A105" s="93"/>
      <c r="B105" s="150" t="s">
        <v>78</v>
      </c>
      <c r="C105" s="148" t="s">
        <v>119</v>
      </c>
      <c r="D105" s="57"/>
      <c r="E105" s="149"/>
      <c r="F105" s="151"/>
      <c r="G105" s="199"/>
      <c r="H105" s="152"/>
      <c r="I105" s="199"/>
      <c r="J105" s="152"/>
    </row>
    <row r="106" spans="1:13" ht="19.8">
      <c r="A106" s="93"/>
      <c r="B106" s="147"/>
      <c r="C106" s="148" t="s">
        <v>120</v>
      </c>
      <c r="D106" s="57">
        <v>4</v>
      </c>
      <c r="E106" s="149" t="s">
        <v>111</v>
      </c>
      <c r="F106" s="151">
        <v>2025</v>
      </c>
      <c r="G106" s="199">
        <f t="shared" si="16"/>
        <v>8100</v>
      </c>
      <c r="H106" s="152">
        <v>650</v>
      </c>
      <c r="I106" s="199">
        <f t="shared" si="17"/>
        <v>2600</v>
      </c>
      <c r="J106" s="152">
        <f t="shared" si="18"/>
        <v>10700</v>
      </c>
    </row>
    <row r="107" spans="1:13" ht="20.399999999999999">
      <c r="A107" s="93">
        <v>6</v>
      </c>
      <c r="B107" s="153" t="s">
        <v>260</v>
      </c>
      <c r="C107" s="154"/>
      <c r="D107" s="134"/>
      <c r="E107" s="137"/>
      <c r="F107" s="92"/>
      <c r="G107" s="196"/>
      <c r="H107" s="92"/>
      <c r="I107" s="196"/>
      <c r="J107" s="92"/>
    </row>
    <row r="108" spans="1:13" ht="19.8">
      <c r="A108" s="93"/>
      <c r="B108" s="100" t="s">
        <v>56</v>
      </c>
      <c r="C108" s="155" t="s">
        <v>121</v>
      </c>
      <c r="D108" s="57">
        <v>962.9</v>
      </c>
      <c r="E108" s="91" t="s">
        <v>73</v>
      </c>
      <c r="F108" s="104">
        <v>40</v>
      </c>
      <c r="G108" s="196">
        <f>D108*F108</f>
        <v>38516</v>
      </c>
      <c r="H108" s="104">
        <v>30</v>
      </c>
      <c r="I108" s="203">
        <f>D108*H108</f>
        <v>28887</v>
      </c>
      <c r="J108" s="92">
        <f>G108+I108</f>
        <v>67403</v>
      </c>
    </row>
    <row r="109" spans="1:13" ht="19.8">
      <c r="A109" s="93"/>
      <c r="B109" s="140" t="s">
        <v>59</v>
      </c>
      <c r="C109" s="155" t="s">
        <v>122</v>
      </c>
      <c r="D109" s="57">
        <v>70</v>
      </c>
      <c r="E109" s="91" t="s">
        <v>73</v>
      </c>
      <c r="F109" s="104">
        <v>50</v>
      </c>
      <c r="G109" s="196">
        <f>D109*F109</f>
        <v>3500</v>
      </c>
      <c r="H109" s="104">
        <v>30</v>
      </c>
      <c r="I109" s="203">
        <f>D109*H109</f>
        <v>2100</v>
      </c>
      <c r="J109" s="92">
        <f>G109+I109</f>
        <v>5600</v>
      </c>
    </row>
    <row r="110" spans="1:13" ht="19.8">
      <c r="A110" s="156"/>
      <c r="B110" s="140" t="s">
        <v>61</v>
      </c>
      <c r="C110" s="155" t="s">
        <v>123</v>
      </c>
      <c r="D110" s="157">
        <v>320</v>
      </c>
      <c r="E110" s="91" t="s">
        <v>73</v>
      </c>
      <c r="F110" s="104">
        <v>20</v>
      </c>
      <c r="G110" s="196">
        <f>D110*F110</f>
        <v>6400</v>
      </c>
      <c r="H110" s="104">
        <v>20</v>
      </c>
      <c r="I110" s="203">
        <f>D110*H110</f>
        <v>6400</v>
      </c>
      <c r="J110" s="92">
        <f>G110+I110</f>
        <v>12800</v>
      </c>
    </row>
    <row r="111" spans="1:13" ht="19.8">
      <c r="A111" s="156">
        <v>7</v>
      </c>
      <c r="B111" s="153" t="s">
        <v>17</v>
      </c>
      <c r="C111" s="155"/>
      <c r="D111" s="157"/>
      <c r="E111" s="158"/>
      <c r="F111" s="159"/>
      <c r="G111" s="192"/>
      <c r="H111" s="159"/>
      <c r="I111" s="203"/>
      <c r="J111" s="66"/>
    </row>
    <row r="112" spans="1:13" ht="20.399999999999999">
      <c r="A112" s="156"/>
      <c r="B112" s="160" t="s">
        <v>56</v>
      </c>
      <c r="C112" s="155" t="s">
        <v>261</v>
      </c>
      <c r="D112" s="157"/>
      <c r="E112" s="158"/>
      <c r="F112" s="161"/>
      <c r="G112" s="192"/>
      <c r="H112" s="161"/>
      <c r="I112" s="203"/>
      <c r="J112" s="66"/>
    </row>
    <row r="113" spans="1:16" ht="19.8">
      <c r="A113" s="156"/>
      <c r="B113" s="162"/>
      <c r="C113" s="155" t="s">
        <v>124</v>
      </c>
      <c r="D113" s="157">
        <v>1</v>
      </c>
      <c r="E113" s="158" t="s">
        <v>111</v>
      </c>
      <c r="F113" s="132">
        <v>3500</v>
      </c>
      <c r="G113" s="196">
        <f>D113*F113</f>
        <v>3500</v>
      </c>
      <c r="H113" s="92">
        <v>1500</v>
      </c>
      <c r="I113" s="196">
        <f>D113*H113</f>
        <v>1500</v>
      </c>
      <c r="J113" s="92">
        <f>G113+I113</f>
        <v>5000</v>
      </c>
    </row>
    <row r="114" spans="1:16" ht="19.8">
      <c r="A114" s="156"/>
      <c r="B114" s="162"/>
      <c r="C114" s="101" t="s">
        <v>99</v>
      </c>
      <c r="D114" s="134">
        <v>4.5599999999999996</v>
      </c>
      <c r="E114" s="58" t="s">
        <v>73</v>
      </c>
      <c r="F114" s="132">
        <v>280</v>
      </c>
      <c r="G114" s="196">
        <f>D114*F114</f>
        <v>1276.8</v>
      </c>
      <c r="H114" s="92">
        <v>200</v>
      </c>
      <c r="I114" s="196">
        <f>D114*H114</f>
        <v>911.99999999999989</v>
      </c>
      <c r="J114" s="92">
        <f>G114+I114</f>
        <v>2188.7999999999997</v>
      </c>
    </row>
    <row r="115" spans="1:16" ht="19.8">
      <c r="A115" s="156"/>
      <c r="B115" s="162"/>
      <c r="C115" s="155" t="s">
        <v>125</v>
      </c>
      <c r="D115" s="157">
        <v>1</v>
      </c>
      <c r="E115" s="158" t="s">
        <v>111</v>
      </c>
      <c r="F115" s="132">
        <v>1725</v>
      </c>
      <c r="G115" s="196">
        <f>D115*F115</f>
        <v>1725</v>
      </c>
      <c r="H115" s="92">
        <v>500</v>
      </c>
      <c r="I115" s="196">
        <f>D115*H115</f>
        <v>500</v>
      </c>
      <c r="J115" s="92">
        <f>G115+I115</f>
        <v>2225</v>
      </c>
    </row>
    <row r="116" spans="1:16" ht="20.399999999999999">
      <c r="A116" s="156"/>
      <c r="B116" s="162" t="s">
        <v>59</v>
      </c>
      <c r="C116" s="155" t="s">
        <v>262</v>
      </c>
      <c r="D116" s="157"/>
      <c r="E116" s="158"/>
      <c r="F116" s="161"/>
      <c r="G116" s="192"/>
      <c r="H116" s="161"/>
      <c r="I116" s="203"/>
      <c r="J116" s="66"/>
    </row>
    <row r="117" spans="1:16" ht="19.8">
      <c r="A117" s="156"/>
      <c r="B117" s="162"/>
      <c r="C117" s="155" t="s">
        <v>124</v>
      </c>
      <c r="D117" s="157">
        <v>7</v>
      </c>
      <c r="E117" s="158" t="s">
        <v>111</v>
      </c>
      <c r="F117" s="132">
        <v>3500</v>
      </c>
      <c r="G117" s="196">
        <f>D117*F117</f>
        <v>24500</v>
      </c>
      <c r="H117" s="92">
        <v>1500</v>
      </c>
      <c r="I117" s="196">
        <f>D117*H117</f>
        <v>10500</v>
      </c>
      <c r="J117" s="92">
        <f>G117+I117</f>
        <v>35000</v>
      </c>
    </row>
    <row r="118" spans="1:16" ht="19.8">
      <c r="A118" s="156"/>
      <c r="B118" s="162"/>
      <c r="C118" s="101" t="s">
        <v>99</v>
      </c>
      <c r="D118" s="134">
        <v>32</v>
      </c>
      <c r="E118" s="58" t="s">
        <v>73</v>
      </c>
      <c r="F118" s="132">
        <v>280</v>
      </c>
      <c r="G118" s="196">
        <f>D118*F118</f>
        <v>8960</v>
      </c>
      <c r="H118" s="92">
        <v>200</v>
      </c>
      <c r="I118" s="203">
        <f>D118*H118</f>
        <v>6400</v>
      </c>
      <c r="J118" s="92">
        <f>G118+I118</f>
        <v>15360</v>
      </c>
    </row>
    <row r="119" spans="1:16" ht="19.8">
      <c r="A119" s="156"/>
      <c r="B119" s="162"/>
      <c r="C119" s="155" t="s">
        <v>125</v>
      </c>
      <c r="D119" s="157">
        <v>7</v>
      </c>
      <c r="E119" s="158" t="s">
        <v>111</v>
      </c>
      <c r="F119" s="132">
        <v>1725</v>
      </c>
      <c r="G119" s="196">
        <f>D119*F119</f>
        <v>12075</v>
      </c>
      <c r="H119" s="92">
        <v>500</v>
      </c>
      <c r="I119" s="196">
        <f>D119*H119</f>
        <v>3500</v>
      </c>
      <c r="J119" s="92">
        <f>G119+I119</f>
        <v>15575</v>
      </c>
    </row>
    <row r="120" spans="1:16" s="1" customFormat="1" ht="19.8">
      <c r="A120" s="156">
        <v>8</v>
      </c>
      <c r="B120" s="153" t="s">
        <v>126</v>
      </c>
      <c r="C120" s="163"/>
      <c r="D120" s="164">
        <v>130</v>
      </c>
      <c r="E120" s="58" t="s">
        <v>73</v>
      </c>
      <c r="F120" s="132">
        <v>55</v>
      </c>
      <c r="G120" s="196">
        <f>D120*F120</f>
        <v>7150</v>
      </c>
      <c r="H120" s="92">
        <v>10</v>
      </c>
      <c r="I120" s="196">
        <f>D120*H120</f>
        <v>1300</v>
      </c>
      <c r="J120" s="92">
        <f>G120+I120</f>
        <v>8450</v>
      </c>
      <c r="K120"/>
      <c r="L120" s="211"/>
      <c r="M120" s="211"/>
      <c r="N120"/>
      <c r="O120"/>
      <c r="P120"/>
    </row>
    <row r="121" spans="1:16" s="1" customFormat="1" ht="20.399999999999999">
      <c r="A121" s="111"/>
      <c r="B121" s="112"/>
      <c r="C121" s="113" t="s">
        <v>127</v>
      </c>
      <c r="D121" s="114"/>
      <c r="E121" s="115"/>
      <c r="F121" s="116"/>
      <c r="G121" s="200">
        <f>SUM(G78:G120)</f>
        <v>473519.6</v>
      </c>
      <c r="H121" s="165"/>
      <c r="I121" s="200">
        <f>SUM(I78:I120)</f>
        <v>230262.40000000002</v>
      </c>
      <c r="J121" s="165">
        <f>SUM(J78:J120)</f>
        <v>703782</v>
      </c>
      <c r="K121"/>
      <c r="L121" s="211"/>
      <c r="M121" s="211"/>
      <c r="N121"/>
      <c r="O121"/>
      <c r="P121"/>
    </row>
    <row r="122" spans="1:16" s="1" customFormat="1" ht="20.399999999999999">
      <c r="A122" s="118" t="s">
        <v>40</v>
      </c>
      <c r="B122" s="119" t="s">
        <v>41</v>
      </c>
      <c r="C122" s="166"/>
      <c r="D122" s="121"/>
      <c r="E122" s="122"/>
      <c r="F122" s="123"/>
      <c r="G122" s="198"/>
      <c r="H122" s="123"/>
      <c r="I122" s="198"/>
      <c r="J122" s="123"/>
      <c r="K122"/>
      <c r="L122" s="211"/>
      <c r="M122" s="211"/>
      <c r="N122"/>
      <c r="O122"/>
      <c r="P122"/>
    </row>
    <row r="123" spans="1:16" s="1" customFormat="1" ht="20.399999999999999">
      <c r="A123" s="93"/>
      <c r="B123" s="167" t="s">
        <v>128</v>
      </c>
      <c r="C123" s="167"/>
      <c r="D123" s="134"/>
      <c r="E123" s="91"/>
      <c r="F123" s="92"/>
      <c r="G123" s="196"/>
      <c r="H123" s="92"/>
      <c r="I123" s="204"/>
      <c r="J123" s="92"/>
      <c r="K123"/>
      <c r="L123" s="211"/>
      <c r="M123" s="211"/>
      <c r="N123"/>
      <c r="O123"/>
      <c r="P123"/>
    </row>
    <row r="124" spans="1:16" s="1" customFormat="1" ht="19.8">
      <c r="A124" s="93"/>
      <c r="B124" s="136"/>
      <c r="C124" s="168" t="s">
        <v>129</v>
      </c>
      <c r="D124" s="57">
        <v>53</v>
      </c>
      <c r="E124" s="91" t="s">
        <v>50</v>
      </c>
      <c r="F124" s="58">
        <v>15</v>
      </c>
      <c r="G124" s="196">
        <f t="shared" ref="G124:G135" si="19">D124*F124</f>
        <v>795</v>
      </c>
      <c r="H124" s="58">
        <v>5</v>
      </c>
      <c r="I124" s="203">
        <f t="shared" ref="I124:I135" si="20">D124*H124</f>
        <v>265</v>
      </c>
      <c r="J124" s="92">
        <f t="shared" ref="J124:J135" si="21">G124+I124</f>
        <v>1060</v>
      </c>
      <c r="K124"/>
      <c r="L124" s="211"/>
      <c r="M124" s="211"/>
      <c r="N124"/>
      <c r="O124"/>
      <c r="P124"/>
    </row>
    <row r="125" spans="1:16" s="1" customFormat="1" ht="19.8">
      <c r="A125" s="93"/>
      <c r="B125" s="136"/>
      <c r="C125" s="168" t="s">
        <v>130</v>
      </c>
      <c r="D125" s="57">
        <v>40</v>
      </c>
      <c r="E125" s="91" t="s">
        <v>50</v>
      </c>
      <c r="F125" s="58">
        <v>22</v>
      </c>
      <c r="G125" s="196">
        <f t="shared" si="19"/>
        <v>880</v>
      </c>
      <c r="H125" s="58">
        <v>5</v>
      </c>
      <c r="I125" s="203">
        <f t="shared" si="20"/>
        <v>200</v>
      </c>
      <c r="J125" s="92">
        <f t="shared" si="21"/>
        <v>1080</v>
      </c>
      <c r="K125"/>
      <c r="L125" s="211"/>
      <c r="M125" s="211"/>
      <c r="N125"/>
      <c r="O125"/>
      <c r="P125"/>
    </row>
    <row r="126" spans="1:16" s="1" customFormat="1" ht="19.8">
      <c r="A126" s="93"/>
      <c r="B126" s="136"/>
      <c r="C126" s="168" t="s">
        <v>131</v>
      </c>
      <c r="D126" s="57">
        <v>26</v>
      </c>
      <c r="E126" s="91" t="s">
        <v>50</v>
      </c>
      <c r="F126" s="58">
        <v>16</v>
      </c>
      <c r="G126" s="196">
        <f t="shared" si="19"/>
        <v>416</v>
      </c>
      <c r="H126" s="58">
        <v>5</v>
      </c>
      <c r="I126" s="203">
        <f t="shared" si="20"/>
        <v>130</v>
      </c>
      <c r="J126" s="92">
        <f t="shared" si="21"/>
        <v>546</v>
      </c>
      <c r="K126"/>
      <c r="L126" s="211"/>
      <c r="M126" s="211"/>
      <c r="N126"/>
      <c r="O126"/>
      <c r="P126"/>
    </row>
    <row r="127" spans="1:16" s="1" customFormat="1" ht="19.8">
      <c r="A127" s="93"/>
      <c r="B127" s="136"/>
      <c r="C127" s="168" t="s">
        <v>132</v>
      </c>
      <c r="D127" s="57">
        <v>45</v>
      </c>
      <c r="E127" s="91" t="s">
        <v>50</v>
      </c>
      <c r="F127" s="58">
        <v>40</v>
      </c>
      <c r="G127" s="196">
        <f>D127*F127</f>
        <v>1800</v>
      </c>
      <c r="H127" s="58">
        <v>15</v>
      </c>
      <c r="I127" s="203">
        <f>D127*H127</f>
        <v>675</v>
      </c>
      <c r="J127" s="92">
        <f>G127+I127</f>
        <v>2475</v>
      </c>
      <c r="K127"/>
      <c r="L127" s="211"/>
      <c r="M127" s="211"/>
      <c r="N127"/>
      <c r="O127"/>
      <c r="P127"/>
    </row>
    <row r="128" spans="1:16" s="1" customFormat="1" ht="19.8">
      <c r="A128" s="169"/>
      <c r="B128" s="170"/>
      <c r="C128" s="168" t="s">
        <v>133</v>
      </c>
      <c r="D128" s="57">
        <v>60</v>
      </c>
      <c r="E128" s="91" t="s">
        <v>50</v>
      </c>
      <c r="F128" s="58">
        <v>140</v>
      </c>
      <c r="G128" s="196">
        <f t="shared" si="19"/>
        <v>8400</v>
      </c>
      <c r="H128" s="58">
        <v>20</v>
      </c>
      <c r="I128" s="203">
        <f t="shared" si="20"/>
        <v>1200</v>
      </c>
      <c r="J128" s="92">
        <f t="shared" si="21"/>
        <v>9600</v>
      </c>
      <c r="K128"/>
      <c r="L128" s="211"/>
      <c r="M128" s="211"/>
      <c r="N128"/>
      <c r="O128"/>
      <c r="P128"/>
    </row>
    <row r="129" spans="1:16" s="1" customFormat="1" ht="19.8">
      <c r="A129" s="169"/>
      <c r="B129" s="170"/>
      <c r="C129" s="168" t="s">
        <v>134</v>
      </c>
      <c r="D129" s="57">
        <v>1</v>
      </c>
      <c r="E129" s="91" t="s">
        <v>49</v>
      </c>
      <c r="F129" s="58">
        <v>12000</v>
      </c>
      <c r="G129" s="196">
        <f t="shared" si="19"/>
        <v>12000</v>
      </c>
      <c r="H129" s="58"/>
      <c r="I129" s="203">
        <f t="shared" si="20"/>
        <v>0</v>
      </c>
      <c r="J129" s="92">
        <f t="shared" si="21"/>
        <v>12000</v>
      </c>
      <c r="K129"/>
      <c r="L129" s="211"/>
      <c r="M129" s="211"/>
      <c r="N129"/>
      <c r="O129"/>
      <c r="P129"/>
    </row>
    <row r="130" spans="1:16" s="1" customFormat="1" ht="19.8">
      <c r="A130" s="169"/>
      <c r="B130" s="170"/>
      <c r="C130" s="168" t="s">
        <v>135</v>
      </c>
      <c r="D130" s="57">
        <v>1</v>
      </c>
      <c r="E130" s="91" t="s">
        <v>49</v>
      </c>
      <c r="F130" s="58"/>
      <c r="G130" s="196">
        <f t="shared" si="19"/>
        <v>0</v>
      </c>
      <c r="H130" s="58">
        <v>16000</v>
      </c>
      <c r="I130" s="203">
        <f t="shared" si="20"/>
        <v>16000</v>
      </c>
      <c r="J130" s="92">
        <f t="shared" si="21"/>
        <v>16000</v>
      </c>
      <c r="K130"/>
      <c r="L130" s="211"/>
      <c r="M130" s="211"/>
      <c r="N130"/>
      <c r="O130"/>
      <c r="P130"/>
    </row>
    <row r="131" spans="1:16" s="1" customFormat="1" ht="19.8">
      <c r="A131" s="169"/>
      <c r="B131" s="171"/>
      <c r="C131" s="172" t="s">
        <v>136</v>
      </c>
      <c r="D131" s="57">
        <v>7</v>
      </c>
      <c r="E131" s="158" t="s">
        <v>111</v>
      </c>
      <c r="F131" s="132">
        <v>760</v>
      </c>
      <c r="G131" s="196">
        <f t="shared" si="19"/>
        <v>5320</v>
      </c>
      <c r="H131" s="92">
        <v>80</v>
      </c>
      <c r="I131" s="196">
        <f t="shared" si="20"/>
        <v>560</v>
      </c>
      <c r="J131" s="92">
        <f t="shared" si="21"/>
        <v>5880</v>
      </c>
      <c r="K131"/>
      <c r="L131" s="211"/>
      <c r="M131" s="211"/>
    </row>
    <row r="132" spans="1:16" s="1" customFormat="1" ht="19.8">
      <c r="A132" s="169"/>
      <c r="B132" s="170"/>
      <c r="C132" s="168" t="s">
        <v>137</v>
      </c>
      <c r="D132" s="57">
        <v>4</v>
      </c>
      <c r="E132" s="91" t="s">
        <v>111</v>
      </c>
      <c r="F132" s="58">
        <v>12000</v>
      </c>
      <c r="G132" s="196">
        <f>D132*F132</f>
        <v>48000</v>
      </c>
      <c r="H132" s="58">
        <v>3500</v>
      </c>
      <c r="I132" s="203">
        <f>D132*H132</f>
        <v>14000</v>
      </c>
      <c r="J132" s="92">
        <f>G132+I132</f>
        <v>62000</v>
      </c>
      <c r="K132"/>
      <c r="L132" s="211"/>
      <c r="M132" s="211"/>
      <c r="N132"/>
      <c r="O132"/>
      <c r="P132"/>
    </row>
    <row r="133" spans="1:16" s="1" customFormat="1" ht="19.8">
      <c r="A133" s="169"/>
      <c r="B133" s="170"/>
      <c r="C133" s="168" t="s">
        <v>138</v>
      </c>
      <c r="D133" s="57">
        <v>3</v>
      </c>
      <c r="E133" s="91" t="s">
        <v>111</v>
      </c>
      <c r="F133" s="58">
        <v>16000</v>
      </c>
      <c r="G133" s="196">
        <f t="shared" si="19"/>
        <v>48000</v>
      </c>
      <c r="H133" s="58">
        <v>3500</v>
      </c>
      <c r="I133" s="203">
        <f t="shared" si="20"/>
        <v>10500</v>
      </c>
      <c r="J133" s="92">
        <f t="shared" si="21"/>
        <v>58500</v>
      </c>
      <c r="K133"/>
      <c r="L133" s="211"/>
      <c r="M133" s="211"/>
      <c r="N133"/>
      <c r="O133"/>
      <c r="P133"/>
    </row>
    <row r="134" spans="1:16" s="1" customFormat="1" ht="19.8">
      <c r="A134" s="169"/>
      <c r="B134" s="170"/>
      <c r="C134" s="168" t="s">
        <v>139</v>
      </c>
      <c r="D134" s="57">
        <v>1</v>
      </c>
      <c r="E134" s="91" t="s">
        <v>111</v>
      </c>
      <c r="F134" s="58">
        <v>2000</v>
      </c>
      <c r="G134" s="196">
        <f t="shared" si="19"/>
        <v>2000</v>
      </c>
      <c r="H134" s="58">
        <v>1500</v>
      </c>
      <c r="I134" s="203">
        <f t="shared" si="20"/>
        <v>1500</v>
      </c>
      <c r="J134" s="92">
        <f t="shared" si="21"/>
        <v>3500</v>
      </c>
      <c r="K134"/>
      <c r="L134" s="211"/>
      <c r="M134" s="211"/>
      <c r="N134"/>
      <c r="O134"/>
      <c r="P134"/>
    </row>
    <row r="135" spans="1:16" s="1" customFormat="1" ht="19.8">
      <c r="A135" s="169"/>
      <c r="B135" s="170"/>
      <c r="C135" s="173" t="s">
        <v>140</v>
      </c>
      <c r="D135" s="57">
        <v>1</v>
      </c>
      <c r="E135" s="91" t="s">
        <v>111</v>
      </c>
      <c r="F135" s="58">
        <v>4590</v>
      </c>
      <c r="G135" s="196">
        <f t="shared" si="19"/>
        <v>4590</v>
      </c>
      <c r="H135" s="58">
        <v>500</v>
      </c>
      <c r="I135" s="203">
        <f t="shared" si="20"/>
        <v>500</v>
      </c>
      <c r="J135" s="92">
        <f t="shared" si="21"/>
        <v>5090</v>
      </c>
      <c r="K135"/>
      <c r="L135" s="211"/>
      <c r="M135" s="211"/>
      <c r="N135"/>
      <c r="O135"/>
      <c r="P135"/>
    </row>
    <row r="136" spans="1:16" ht="19.8">
      <c r="A136" s="169"/>
      <c r="B136" s="170"/>
      <c r="C136" s="173" t="s">
        <v>141</v>
      </c>
      <c r="D136" s="57">
        <v>1</v>
      </c>
      <c r="E136" s="91" t="s">
        <v>111</v>
      </c>
      <c r="F136" s="104">
        <v>15500</v>
      </c>
      <c r="G136" s="196">
        <f>D136*F136</f>
        <v>15500</v>
      </c>
      <c r="H136" s="104">
        <v>500</v>
      </c>
      <c r="I136" s="203">
        <f>D136*H136</f>
        <v>500</v>
      </c>
      <c r="J136" s="92">
        <f>G136+I136</f>
        <v>16000</v>
      </c>
    </row>
    <row r="137" spans="1:16" s="1" customFormat="1" ht="20.399999999999999">
      <c r="A137" s="169"/>
      <c r="B137" s="167" t="s">
        <v>142</v>
      </c>
      <c r="C137" s="168"/>
      <c r="D137" s="57"/>
      <c r="E137" s="91"/>
      <c r="F137" s="58"/>
      <c r="G137" s="196"/>
      <c r="H137" s="58"/>
      <c r="I137" s="203"/>
      <c r="J137" s="92"/>
      <c r="K137"/>
      <c r="L137" s="211"/>
      <c r="M137" s="211"/>
      <c r="N137"/>
      <c r="O137"/>
      <c r="P137"/>
    </row>
    <row r="138" spans="1:16" s="1" customFormat="1" ht="19.8">
      <c r="A138" s="169"/>
      <c r="B138" s="170"/>
      <c r="C138" s="173" t="s">
        <v>143</v>
      </c>
      <c r="D138" s="57">
        <v>9</v>
      </c>
      <c r="E138" s="91" t="s">
        <v>111</v>
      </c>
      <c r="F138" s="104">
        <v>3570</v>
      </c>
      <c r="G138" s="196">
        <f>D138*F138</f>
        <v>32130</v>
      </c>
      <c r="H138" s="104">
        <v>500</v>
      </c>
      <c r="I138" s="203">
        <f>D138*H138</f>
        <v>4500</v>
      </c>
      <c r="J138" s="92">
        <f>G138+I138</f>
        <v>36630</v>
      </c>
      <c r="K138"/>
      <c r="L138" s="211"/>
      <c r="M138" s="211"/>
      <c r="N138"/>
      <c r="O138"/>
      <c r="P138"/>
    </row>
    <row r="139" spans="1:16" s="1" customFormat="1" ht="19.8">
      <c r="A139" s="169"/>
      <c r="B139" s="170"/>
      <c r="C139" s="173" t="s">
        <v>144</v>
      </c>
      <c r="D139" s="57">
        <v>9</v>
      </c>
      <c r="E139" s="91" t="s">
        <v>111</v>
      </c>
      <c r="F139" s="104">
        <v>1230</v>
      </c>
      <c r="G139" s="196">
        <f t="shared" ref="G139:G146" si="22">D139*F139</f>
        <v>11070</v>
      </c>
      <c r="H139" s="104">
        <v>500</v>
      </c>
      <c r="I139" s="203">
        <f t="shared" ref="I139:I146" si="23">D139*H139</f>
        <v>4500</v>
      </c>
      <c r="J139" s="92">
        <f t="shared" ref="J139:J146" si="24">G139+I139</f>
        <v>15570</v>
      </c>
      <c r="K139"/>
      <c r="L139" s="211"/>
      <c r="M139" s="211"/>
    </row>
    <row r="140" spans="1:16" s="1" customFormat="1" ht="19.8">
      <c r="A140" s="169"/>
      <c r="B140" s="170"/>
      <c r="C140" s="173" t="s">
        <v>145</v>
      </c>
      <c r="D140" s="57">
        <v>9</v>
      </c>
      <c r="E140" s="91" t="s">
        <v>111</v>
      </c>
      <c r="F140" s="104">
        <v>700</v>
      </c>
      <c r="G140" s="196">
        <f t="shared" si="22"/>
        <v>6300</v>
      </c>
      <c r="H140" s="104">
        <v>100</v>
      </c>
      <c r="I140" s="203">
        <f t="shared" si="23"/>
        <v>900</v>
      </c>
      <c r="J140" s="92">
        <f t="shared" si="24"/>
        <v>7200</v>
      </c>
      <c r="K140"/>
      <c r="L140" s="211"/>
      <c r="M140" s="211"/>
    </row>
    <row r="141" spans="1:16" s="1" customFormat="1" ht="19.8">
      <c r="A141" s="169"/>
      <c r="B141" s="170"/>
      <c r="C141" s="173" t="s">
        <v>146</v>
      </c>
      <c r="D141" s="57">
        <v>9</v>
      </c>
      <c r="E141" s="91" t="s">
        <v>111</v>
      </c>
      <c r="F141" s="104">
        <v>180</v>
      </c>
      <c r="G141" s="196">
        <f t="shared" si="22"/>
        <v>1620</v>
      </c>
      <c r="H141" s="104">
        <v>80</v>
      </c>
      <c r="I141" s="203">
        <f t="shared" si="23"/>
        <v>720</v>
      </c>
      <c r="J141" s="92">
        <f t="shared" si="24"/>
        <v>2340</v>
      </c>
      <c r="K141"/>
      <c r="L141" s="211"/>
      <c r="M141" s="211"/>
    </row>
    <row r="142" spans="1:16" s="1" customFormat="1" ht="19.8">
      <c r="A142" s="169"/>
      <c r="B142" s="170"/>
      <c r="C142" s="173" t="s">
        <v>147</v>
      </c>
      <c r="D142" s="57">
        <v>9</v>
      </c>
      <c r="E142" s="91" t="s">
        <v>111</v>
      </c>
      <c r="F142" s="104">
        <v>271</v>
      </c>
      <c r="G142" s="196">
        <f t="shared" si="22"/>
        <v>2439</v>
      </c>
      <c r="H142" s="104">
        <v>80</v>
      </c>
      <c r="I142" s="203">
        <f t="shared" si="23"/>
        <v>720</v>
      </c>
      <c r="J142" s="92">
        <f t="shared" si="24"/>
        <v>3159</v>
      </c>
      <c r="K142"/>
      <c r="L142" s="211"/>
      <c r="M142" s="211"/>
    </row>
    <row r="143" spans="1:16" s="1" customFormat="1" ht="19.8">
      <c r="A143" s="169"/>
      <c r="B143" s="170"/>
      <c r="C143" s="173" t="s">
        <v>148</v>
      </c>
      <c r="D143" s="57">
        <v>9</v>
      </c>
      <c r="E143" s="91" t="s">
        <v>111</v>
      </c>
      <c r="F143" s="104">
        <v>271</v>
      </c>
      <c r="G143" s="196">
        <f t="shared" si="22"/>
        <v>2439</v>
      </c>
      <c r="H143" s="104">
        <v>80</v>
      </c>
      <c r="I143" s="203">
        <f t="shared" si="23"/>
        <v>720</v>
      </c>
      <c r="J143" s="92">
        <f t="shared" si="24"/>
        <v>3159</v>
      </c>
      <c r="K143"/>
      <c r="L143" s="211"/>
      <c r="M143" s="211"/>
    </row>
    <row r="144" spans="1:16" s="1" customFormat="1" ht="19.8">
      <c r="A144" s="169"/>
      <c r="B144" s="170"/>
      <c r="C144" s="173" t="s">
        <v>149</v>
      </c>
      <c r="D144" s="57">
        <v>9</v>
      </c>
      <c r="E144" s="91" t="s">
        <v>111</v>
      </c>
      <c r="F144" s="104">
        <v>271</v>
      </c>
      <c r="G144" s="196">
        <f t="shared" si="22"/>
        <v>2439</v>
      </c>
      <c r="H144" s="104">
        <v>80</v>
      </c>
      <c r="I144" s="203">
        <f t="shared" si="23"/>
        <v>720</v>
      </c>
      <c r="J144" s="92">
        <f t="shared" si="24"/>
        <v>3159</v>
      </c>
      <c r="K144"/>
      <c r="L144" s="211"/>
      <c r="M144" s="211"/>
    </row>
    <row r="145" spans="1:16" s="1" customFormat="1" ht="19.8">
      <c r="A145" s="169"/>
      <c r="B145" s="170"/>
      <c r="C145" s="173" t="s">
        <v>150</v>
      </c>
      <c r="D145" s="57">
        <v>9</v>
      </c>
      <c r="E145" s="91" t="s">
        <v>111</v>
      </c>
      <c r="F145" s="104">
        <v>150</v>
      </c>
      <c r="G145" s="196">
        <f t="shared" si="22"/>
        <v>1350</v>
      </c>
      <c r="H145" s="104">
        <v>80</v>
      </c>
      <c r="I145" s="203">
        <f t="shared" si="23"/>
        <v>720</v>
      </c>
      <c r="J145" s="92">
        <f t="shared" si="24"/>
        <v>2070</v>
      </c>
      <c r="K145"/>
      <c r="L145" s="211"/>
      <c r="M145" s="211"/>
    </row>
    <row r="146" spans="1:16" s="1" customFormat="1" ht="19.8">
      <c r="A146" s="169"/>
      <c r="B146" s="170"/>
      <c r="C146" s="173" t="s">
        <v>151</v>
      </c>
      <c r="D146" s="57">
        <v>9</v>
      </c>
      <c r="E146" s="91" t="s">
        <v>111</v>
      </c>
      <c r="F146" s="104">
        <v>312</v>
      </c>
      <c r="G146" s="196">
        <f t="shared" si="22"/>
        <v>2808</v>
      </c>
      <c r="H146" s="104">
        <v>80</v>
      </c>
      <c r="I146" s="203">
        <f t="shared" si="23"/>
        <v>720</v>
      </c>
      <c r="J146" s="92">
        <f t="shared" si="24"/>
        <v>3528</v>
      </c>
      <c r="K146" s="20"/>
      <c r="L146" s="211"/>
      <c r="M146" s="211"/>
    </row>
    <row r="147" spans="1:16" s="1" customFormat="1" ht="20.399999999999999">
      <c r="A147" s="169"/>
      <c r="B147" s="174" t="s">
        <v>254</v>
      </c>
      <c r="C147" s="174"/>
      <c r="D147" s="57"/>
      <c r="E147" s="91"/>
      <c r="F147" s="58"/>
      <c r="G147" s="196"/>
      <c r="H147" s="58"/>
      <c r="I147" s="203"/>
      <c r="J147" s="92"/>
      <c r="K147"/>
      <c r="L147" s="211"/>
      <c r="M147" s="211"/>
    </row>
    <row r="148" spans="1:16" s="1" customFormat="1" ht="19.8">
      <c r="A148" s="169"/>
      <c r="B148" s="171" t="s">
        <v>56</v>
      </c>
      <c r="C148" s="172" t="s">
        <v>152</v>
      </c>
      <c r="D148" s="57">
        <v>1</v>
      </c>
      <c r="E148" s="158" t="s">
        <v>111</v>
      </c>
      <c r="F148" s="132">
        <v>11350</v>
      </c>
      <c r="G148" s="196">
        <f>D148*F148</f>
        <v>11350</v>
      </c>
      <c r="H148" s="92">
        <v>1500</v>
      </c>
      <c r="I148" s="196">
        <f>D148*H148</f>
        <v>1500</v>
      </c>
      <c r="J148" s="92">
        <f>G148+I148</f>
        <v>12850</v>
      </c>
      <c r="K148"/>
      <c r="L148" s="211"/>
      <c r="M148" s="211"/>
    </row>
    <row r="149" spans="1:16" s="1" customFormat="1" ht="19.8">
      <c r="A149" s="169"/>
      <c r="B149" s="171" t="s">
        <v>59</v>
      </c>
      <c r="C149" s="172" t="s">
        <v>153</v>
      </c>
      <c r="D149" s="57">
        <v>7</v>
      </c>
      <c r="E149" s="158" t="s">
        <v>111</v>
      </c>
      <c r="F149" s="132">
        <v>1450</v>
      </c>
      <c r="G149" s="196">
        <f t="shared" ref="G149:G173" si="25">D149*F149</f>
        <v>10150</v>
      </c>
      <c r="H149" s="92">
        <v>800</v>
      </c>
      <c r="I149" s="196">
        <f t="shared" ref="I149:I173" si="26">D149*H149</f>
        <v>5600</v>
      </c>
      <c r="J149" s="92">
        <f t="shared" ref="J149:J173" si="27">G149+I149</f>
        <v>15750</v>
      </c>
      <c r="K149"/>
      <c r="L149" s="211"/>
      <c r="M149" s="211"/>
    </row>
    <row r="150" spans="1:16" s="1" customFormat="1" ht="19.8">
      <c r="A150" s="169"/>
      <c r="B150" s="171" t="s">
        <v>61</v>
      </c>
      <c r="C150" s="172" t="s">
        <v>154</v>
      </c>
      <c r="D150" s="57">
        <v>7</v>
      </c>
      <c r="E150" s="158" t="s">
        <v>111</v>
      </c>
      <c r="F150" s="132">
        <v>1600</v>
      </c>
      <c r="G150" s="196">
        <f t="shared" si="25"/>
        <v>11200</v>
      </c>
      <c r="H150" s="92">
        <v>450</v>
      </c>
      <c r="I150" s="196">
        <f t="shared" si="26"/>
        <v>3150</v>
      </c>
      <c r="J150" s="92">
        <f t="shared" si="27"/>
        <v>14350</v>
      </c>
      <c r="K150"/>
      <c r="L150" s="211"/>
      <c r="M150" s="211"/>
    </row>
    <row r="151" spans="1:16" s="1" customFormat="1" ht="19.8">
      <c r="A151" s="169"/>
      <c r="B151" s="171" t="s">
        <v>74</v>
      </c>
      <c r="C151" s="172" t="s">
        <v>155</v>
      </c>
      <c r="D151" s="57">
        <v>3</v>
      </c>
      <c r="E151" s="158" t="s">
        <v>111</v>
      </c>
      <c r="F151" s="132">
        <v>345</v>
      </c>
      <c r="G151" s="196">
        <f t="shared" si="25"/>
        <v>1035</v>
      </c>
      <c r="H151" s="92">
        <v>100</v>
      </c>
      <c r="I151" s="196">
        <f t="shared" si="26"/>
        <v>300</v>
      </c>
      <c r="J151" s="92">
        <f t="shared" si="27"/>
        <v>1335</v>
      </c>
      <c r="K151"/>
      <c r="L151" s="211"/>
      <c r="M151" s="211"/>
    </row>
    <row r="152" spans="1:16" s="1" customFormat="1" ht="19.8">
      <c r="A152" s="169"/>
      <c r="B152" s="171" t="s">
        <v>77</v>
      </c>
      <c r="C152" s="172" t="s">
        <v>156</v>
      </c>
      <c r="D152" s="57">
        <v>7</v>
      </c>
      <c r="E152" s="158" t="s">
        <v>111</v>
      </c>
      <c r="F152" s="132">
        <v>210</v>
      </c>
      <c r="G152" s="196">
        <f t="shared" si="25"/>
        <v>1470</v>
      </c>
      <c r="H152" s="92">
        <v>100</v>
      </c>
      <c r="I152" s="196">
        <f t="shared" si="26"/>
        <v>700</v>
      </c>
      <c r="J152" s="92">
        <f t="shared" si="27"/>
        <v>2170</v>
      </c>
      <c r="K152"/>
      <c r="L152" s="211"/>
      <c r="M152" s="211"/>
    </row>
    <row r="153" spans="1:16" s="1" customFormat="1" ht="19.8">
      <c r="A153" s="169"/>
      <c r="B153" s="171" t="s">
        <v>78</v>
      </c>
      <c r="C153" s="172" t="s">
        <v>157</v>
      </c>
      <c r="D153" s="57">
        <v>14</v>
      </c>
      <c r="E153" s="158" t="s">
        <v>111</v>
      </c>
      <c r="F153" s="132">
        <v>280</v>
      </c>
      <c r="G153" s="196">
        <f t="shared" si="25"/>
        <v>3920</v>
      </c>
      <c r="H153" s="92">
        <v>100</v>
      </c>
      <c r="I153" s="196">
        <f t="shared" si="26"/>
        <v>1400</v>
      </c>
      <c r="J153" s="92">
        <f t="shared" si="27"/>
        <v>5320</v>
      </c>
      <c r="K153"/>
      <c r="L153" s="211"/>
      <c r="M153" s="211"/>
    </row>
    <row r="154" spans="1:16" s="1" customFormat="1" ht="19.8">
      <c r="A154" s="169"/>
      <c r="B154" s="171" t="s">
        <v>79</v>
      </c>
      <c r="C154" s="172" t="s">
        <v>158</v>
      </c>
      <c r="D154" s="57">
        <v>1</v>
      </c>
      <c r="E154" s="158" t="s">
        <v>111</v>
      </c>
      <c r="F154" s="132">
        <v>240</v>
      </c>
      <c r="G154" s="196">
        <f t="shared" si="25"/>
        <v>240</v>
      </c>
      <c r="H154" s="92">
        <v>100</v>
      </c>
      <c r="I154" s="196">
        <f t="shared" si="26"/>
        <v>100</v>
      </c>
      <c r="J154" s="92">
        <f t="shared" si="27"/>
        <v>340</v>
      </c>
      <c r="K154"/>
      <c r="L154" s="211"/>
      <c r="M154" s="211"/>
    </row>
    <row r="155" spans="1:16" s="1" customFormat="1" ht="19.8">
      <c r="A155" s="169"/>
      <c r="B155" s="171" t="s">
        <v>83</v>
      </c>
      <c r="C155" s="172" t="s">
        <v>159</v>
      </c>
      <c r="D155" s="57">
        <v>18</v>
      </c>
      <c r="E155" s="158" t="s">
        <v>111</v>
      </c>
      <c r="F155" s="132">
        <v>180</v>
      </c>
      <c r="G155" s="196">
        <f t="shared" si="25"/>
        <v>3240</v>
      </c>
      <c r="H155" s="92">
        <v>100</v>
      </c>
      <c r="I155" s="196">
        <f t="shared" si="26"/>
        <v>1800</v>
      </c>
      <c r="J155" s="92">
        <f t="shared" si="27"/>
        <v>5040</v>
      </c>
      <c r="K155"/>
      <c r="L155" s="211"/>
      <c r="M155" s="211"/>
      <c r="N155"/>
      <c r="O155"/>
      <c r="P155"/>
    </row>
    <row r="156" spans="1:16" s="1" customFormat="1" ht="19.8">
      <c r="A156" s="169"/>
      <c r="B156" s="171" t="s">
        <v>160</v>
      </c>
      <c r="C156" s="172" t="s">
        <v>161</v>
      </c>
      <c r="D156" s="57">
        <v>1</v>
      </c>
      <c r="E156" s="158" t="s">
        <v>111</v>
      </c>
      <c r="F156" s="132" t="s">
        <v>162</v>
      </c>
      <c r="G156" s="196"/>
      <c r="H156" s="92">
        <v>450</v>
      </c>
      <c r="I156" s="196">
        <f t="shared" si="26"/>
        <v>450</v>
      </c>
      <c r="J156" s="92">
        <f t="shared" si="27"/>
        <v>450</v>
      </c>
      <c r="K156"/>
      <c r="L156" s="211"/>
      <c r="M156" s="211"/>
      <c r="N156"/>
      <c r="O156"/>
      <c r="P156"/>
    </row>
    <row r="157" spans="1:16" s="1" customFormat="1" ht="19.8">
      <c r="A157" s="169"/>
      <c r="B157" s="171" t="s">
        <v>163</v>
      </c>
      <c r="C157" s="172" t="s">
        <v>164</v>
      </c>
      <c r="D157" s="57">
        <v>28</v>
      </c>
      <c r="E157" s="158" t="s">
        <v>111</v>
      </c>
      <c r="F157" s="132">
        <v>60</v>
      </c>
      <c r="G157" s="196">
        <f t="shared" si="25"/>
        <v>1680</v>
      </c>
      <c r="H157" s="92">
        <v>30</v>
      </c>
      <c r="I157" s="196">
        <f t="shared" si="26"/>
        <v>840</v>
      </c>
      <c r="J157" s="92">
        <f t="shared" si="27"/>
        <v>2520</v>
      </c>
      <c r="K157"/>
      <c r="L157" s="211"/>
      <c r="M157" s="211"/>
      <c r="N157"/>
      <c r="O157"/>
      <c r="P157"/>
    </row>
    <row r="158" spans="1:16" s="1" customFormat="1" ht="19.8">
      <c r="A158" s="169"/>
      <c r="B158" s="171" t="s">
        <v>165</v>
      </c>
      <c r="C158" s="172" t="s">
        <v>166</v>
      </c>
      <c r="D158" s="57">
        <v>2</v>
      </c>
      <c r="E158" s="158" t="s">
        <v>111</v>
      </c>
      <c r="F158" s="132">
        <v>110</v>
      </c>
      <c r="G158" s="196">
        <f t="shared" si="25"/>
        <v>220</v>
      </c>
      <c r="H158" s="92">
        <v>30</v>
      </c>
      <c r="I158" s="196">
        <f t="shared" si="26"/>
        <v>60</v>
      </c>
      <c r="J158" s="92">
        <f t="shared" si="27"/>
        <v>280</v>
      </c>
      <c r="K158"/>
      <c r="L158" s="211"/>
      <c r="M158" s="211"/>
      <c r="N158"/>
      <c r="O158"/>
      <c r="P158"/>
    </row>
    <row r="159" spans="1:16" s="1" customFormat="1" ht="19.8">
      <c r="A159" s="169"/>
      <c r="B159" s="171" t="s">
        <v>167</v>
      </c>
      <c r="C159" s="172" t="s">
        <v>168</v>
      </c>
      <c r="D159" s="57">
        <v>23</v>
      </c>
      <c r="E159" s="158" t="s">
        <v>111</v>
      </c>
      <c r="F159" s="132">
        <v>120</v>
      </c>
      <c r="G159" s="196">
        <f t="shared" si="25"/>
        <v>2760</v>
      </c>
      <c r="H159" s="92">
        <v>80</v>
      </c>
      <c r="I159" s="196">
        <f t="shared" si="26"/>
        <v>1840</v>
      </c>
      <c r="J159" s="92">
        <f t="shared" si="27"/>
        <v>4600</v>
      </c>
      <c r="K159"/>
      <c r="L159" s="211"/>
      <c r="M159" s="211"/>
      <c r="N159"/>
      <c r="O159"/>
      <c r="P159"/>
    </row>
    <row r="160" spans="1:16" s="1" customFormat="1" ht="19.8">
      <c r="A160" s="169"/>
      <c r="B160" s="171" t="s">
        <v>169</v>
      </c>
      <c r="C160" s="172" t="s">
        <v>170</v>
      </c>
      <c r="D160" s="57">
        <v>7</v>
      </c>
      <c r="E160" s="158" t="s">
        <v>111</v>
      </c>
      <c r="F160" s="132">
        <v>100</v>
      </c>
      <c r="G160" s="196">
        <f t="shared" si="25"/>
        <v>700</v>
      </c>
      <c r="H160" s="92">
        <v>80</v>
      </c>
      <c r="I160" s="196">
        <f t="shared" si="26"/>
        <v>560</v>
      </c>
      <c r="J160" s="92">
        <f t="shared" si="27"/>
        <v>1260</v>
      </c>
      <c r="K160"/>
      <c r="L160" s="211"/>
      <c r="M160" s="211"/>
      <c r="N160"/>
      <c r="O160"/>
      <c r="P160"/>
    </row>
    <row r="161" spans="1:16" s="1" customFormat="1" ht="19.8">
      <c r="A161" s="169"/>
      <c r="B161" s="171" t="s">
        <v>171</v>
      </c>
      <c r="C161" s="172" t="s">
        <v>172</v>
      </c>
      <c r="D161" s="57">
        <v>8</v>
      </c>
      <c r="E161" s="158" t="s">
        <v>111</v>
      </c>
      <c r="F161" s="132">
        <v>1150</v>
      </c>
      <c r="G161" s="196">
        <f t="shared" si="25"/>
        <v>9200</v>
      </c>
      <c r="H161" s="92">
        <v>250</v>
      </c>
      <c r="I161" s="196">
        <f t="shared" si="26"/>
        <v>2000</v>
      </c>
      <c r="J161" s="92">
        <f t="shared" si="27"/>
        <v>11200</v>
      </c>
      <c r="K161"/>
      <c r="L161" s="211"/>
      <c r="M161" s="211"/>
      <c r="N161"/>
      <c r="O161"/>
      <c r="P161"/>
    </row>
    <row r="162" spans="1:16" s="1" customFormat="1" ht="19.8">
      <c r="A162" s="169"/>
      <c r="B162" s="171" t="s">
        <v>173</v>
      </c>
      <c r="C162" s="172" t="s">
        <v>174</v>
      </c>
      <c r="D162" s="57">
        <v>1</v>
      </c>
      <c r="E162" s="158" t="s">
        <v>111</v>
      </c>
      <c r="F162" s="132">
        <v>250</v>
      </c>
      <c r="G162" s="196">
        <f t="shared" si="25"/>
        <v>250</v>
      </c>
      <c r="H162" s="92">
        <v>100</v>
      </c>
      <c r="I162" s="196">
        <f t="shared" si="26"/>
        <v>100</v>
      </c>
      <c r="J162" s="92">
        <f t="shared" si="27"/>
        <v>350</v>
      </c>
      <c r="K162"/>
      <c r="L162" s="211"/>
      <c r="M162" s="211"/>
      <c r="N162"/>
      <c r="O162"/>
      <c r="P162"/>
    </row>
    <row r="163" spans="1:16" s="1" customFormat="1" ht="19.8">
      <c r="A163" s="169"/>
      <c r="B163" s="171" t="s">
        <v>175</v>
      </c>
      <c r="C163" s="172" t="s">
        <v>176</v>
      </c>
      <c r="D163" s="57">
        <v>10</v>
      </c>
      <c r="E163" s="158" t="s">
        <v>111</v>
      </c>
      <c r="F163" s="132">
        <v>190</v>
      </c>
      <c r="G163" s="196">
        <f t="shared" si="25"/>
        <v>1900</v>
      </c>
      <c r="H163" s="92">
        <v>80</v>
      </c>
      <c r="I163" s="196">
        <f t="shared" si="26"/>
        <v>800</v>
      </c>
      <c r="J163" s="92">
        <f t="shared" si="27"/>
        <v>2700</v>
      </c>
      <c r="K163"/>
      <c r="L163" s="211"/>
      <c r="M163" s="211"/>
      <c r="N163"/>
      <c r="O163"/>
      <c r="P163"/>
    </row>
    <row r="164" spans="1:16" s="1" customFormat="1" ht="19.8">
      <c r="A164" s="169"/>
      <c r="B164" s="171" t="s">
        <v>177</v>
      </c>
      <c r="C164" s="172" t="s">
        <v>178</v>
      </c>
      <c r="D164" s="57">
        <v>10</v>
      </c>
      <c r="E164" s="158" t="s">
        <v>111</v>
      </c>
      <c r="F164" s="132">
        <v>150</v>
      </c>
      <c r="G164" s="196">
        <f t="shared" si="25"/>
        <v>1500</v>
      </c>
      <c r="H164" s="92">
        <v>80</v>
      </c>
      <c r="I164" s="196">
        <f t="shared" si="26"/>
        <v>800</v>
      </c>
      <c r="J164" s="92">
        <f t="shared" si="27"/>
        <v>2300</v>
      </c>
      <c r="K164"/>
      <c r="L164" s="211"/>
      <c r="M164" s="211"/>
      <c r="N164"/>
      <c r="O164"/>
      <c r="P164"/>
    </row>
    <row r="165" spans="1:16" s="1" customFormat="1" ht="19.8">
      <c r="A165" s="169"/>
      <c r="B165" s="171" t="s">
        <v>179</v>
      </c>
      <c r="C165" s="172" t="s">
        <v>180</v>
      </c>
      <c r="D165" s="57">
        <v>7</v>
      </c>
      <c r="E165" s="158" t="s">
        <v>111</v>
      </c>
      <c r="F165" s="132">
        <v>1450</v>
      </c>
      <c r="G165" s="196">
        <f t="shared" si="25"/>
        <v>10150</v>
      </c>
      <c r="H165" s="92">
        <v>600</v>
      </c>
      <c r="I165" s="196">
        <f t="shared" si="26"/>
        <v>4200</v>
      </c>
      <c r="J165" s="92">
        <f t="shared" si="27"/>
        <v>14350</v>
      </c>
      <c r="K165"/>
      <c r="L165" s="211"/>
      <c r="M165" s="211"/>
      <c r="N165"/>
      <c r="O165"/>
      <c r="P165"/>
    </row>
    <row r="166" spans="1:16" s="1" customFormat="1" ht="19.8">
      <c r="A166" s="169"/>
      <c r="B166" s="171" t="s">
        <v>181</v>
      </c>
      <c r="C166" s="172" t="s">
        <v>182</v>
      </c>
      <c r="D166" s="57">
        <v>20</v>
      </c>
      <c r="E166" s="91" t="s">
        <v>183</v>
      </c>
      <c r="F166" s="132">
        <v>300</v>
      </c>
      <c r="G166" s="196">
        <f t="shared" si="25"/>
        <v>6000</v>
      </c>
      <c r="H166" s="92">
        <v>150</v>
      </c>
      <c r="I166" s="196">
        <f t="shared" si="26"/>
        <v>3000</v>
      </c>
      <c r="J166" s="92">
        <f t="shared" si="27"/>
        <v>9000</v>
      </c>
      <c r="K166"/>
      <c r="L166" s="211"/>
      <c r="M166" s="211"/>
      <c r="N166"/>
      <c r="O166"/>
      <c r="P166"/>
    </row>
    <row r="167" spans="1:16" s="1" customFormat="1" ht="19.8">
      <c r="A167" s="169"/>
      <c r="B167" s="171" t="s">
        <v>184</v>
      </c>
      <c r="C167" s="172" t="s">
        <v>185</v>
      </c>
      <c r="D167" s="57">
        <v>16</v>
      </c>
      <c r="E167" s="158" t="s">
        <v>111</v>
      </c>
      <c r="F167" s="132">
        <v>400</v>
      </c>
      <c r="G167" s="196">
        <f t="shared" si="25"/>
        <v>6400</v>
      </c>
      <c r="H167" s="92">
        <v>250</v>
      </c>
      <c r="I167" s="196">
        <f t="shared" si="26"/>
        <v>4000</v>
      </c>
      <c r="J167" s="92">
        <f t="shared" si="27"/>
        <v>10400</v>
      </c>
      <c r="K167"/>
      <c r="L167" s="211"/>
      <c r="M167" s="211"/>
      <c r="N167"/>
      <c r="O167"/>
      <c r="P167"/>
    </row>
    <row r="168" spans="1:16" ht="19.8">
      <c r="A168" s="169"/>
      <c r="B168" s="171" t="s">
        <v>186</v>
      </c>
      <c r="C168" s="172" t="s">
        <v>187</v>
      </c>
      <c r="D168" s="57">
        <v>37</v>
      </c>
      <c r="E168" s="158" t="s">
        <v>111</v>
      </c>
      <c r="F168" s="132">
        <v>350</v>
      </c>
      <c r="G168" s="196">
        <f t="shared" si="25"/>
        <v>12950</v>
      </c>
      <c r="H168" s="92">
        <v>200</v>
      </c>
      <c r="I168" s="196">
        <f t="shared" si="26"/>
        <v>7400</v>
      </c>
      <c r="J168" s="92">
        <f t="shared" si="27"/>
        <v>20350</v>
      </c>
    </row>
    <row r="169" spans="1:16" ht="19.8">
      <c r="A169" s="169"/>
      <c r="B169" s="171" t="s">
        <v>188</v>
      </c>
      <c r="C169" s="172" t="s">
        <v>189</v>
      </c>
      <c r="D169" s="57">
        <v>30</v>
      </c>
      <c r="E169" s="158" t="s">
        <v>111</v>
      </c>
      <c r="F169" s="132">
        <v>400</v>
      </c>
      <c r="G169" s="196">
        <f t="shared" si="25"/>
        <v>12000</v>
      </c>
      <c r="H169" s="92">
        <v>250</v>
      </c>
      <c r="I169" s="196">
        <f t="shared" si="26"/>
        <v>7500</v>
      </c>
      <c r="J169" s="92">
        <f t="shared" si="27"/>
        <v>19500</v>
      </c>
    </row>
    <row r="170" spans="1:16" ht="19.8">
      <c r="A170" s="169"/>
      <c r="B170" s="171" t="s">
        <v>190</v>
      </c>
      <c r="C170" s="172" t="s">
        <v>191</v>
      </c>
      <c r="D170" s="57">
        <v>1</v>
      </c>
      <c r="E170" s="158" t="s">
        <v>111</v>
      </c>
      <c r="F170" s="132">
        <v>500</v>
      </c>
      <c r="G170" s="196">
        <f t="shared" si="25"/>
        <v>500</v>
      </c>
      <c r="H170" s="92">
        <v>300</v>
      </c>
      <c r="I170" s="196">
        <f t="shared" si="26"/>
        <v>300</v>
      </c>
      <c r="J170" s="92">
        <f t="shared" si="27"/>
        <v>800</v>
      </c>
    </row>
    <row r="171" spans="1:16" ht="19.8">
      <c r="A171" s="169"/>
      <c r="B171" s="171" t="s">
        <v>192</v>
      </c>
      <c r="C171" s="172" t="s">
        <v>193</v>
      </c>
      <c r="D171" s="57">
        <v>10</v>
      </c>
      <c r="E171" s="158" t="s">
        <v>111</v>
      </c>
      <c r="F171" s="132">
        <v>450</v>
      </c>
      <c r="G171" s="196">
        <f t="shared" si="25"/>
        <v>4500</v>
      </c>
      <c r="H171" s="92">
        <v>280</v>
      </c>
      <c r="I171" s="196">
        <f t="shared" si="26"/>
        <v>2800</v>
      </c>
      <c r="J171" s="92">
        <f t="shared" si="27"/>
        <v>7300</v>
      </c>
    </row>
    <row r="172" spans="1:16" ht="19.8">
      <c r="A172" s="169"/>
      <c r="B172" s="171" t="s">
        <v>194</v>
      </c>
      <c r="C172" s="172" t="s">
        <v>195</v>
      </c>
      <c r="D172" s="57">
        <v>10</v>
      </c>
      <c r="E172" s="158" t="s">
        <v>111</v>
      </c>
      <c r="F172" s="132">
        <v>400</v>
      </c>
      <c r="G172" s="196">
        <f t="shared" si="25"/>
        <v>4000</v>
      </c>
      <c r="H172" s="92">
        <v>280</v>
      </c>
      <c r="I172" s="196">
        <f t="shared" si="26"/>
        <v>2800</v>
      </c>
      <c r="J172" s="92">
        <f t="shared" si="27"/>
        <v>6800</v>
      </c>
    </row>
    <row r="173" spans="1:16" ht="19.8">
      <c r="A173" s="169"/>
      <c r="B173" s="171" t="s">
        <v>196</v>
      </c>
      <c r="C173" s="172" t="s">
        <v>197</v>
      </c>
      <c r="D173" s="57">
        <v>1</v>
      </c>
      <c r="E173" s="91" t="s">
        <v>49</v>
      </c>
      <c r="F173" s="132">
        <v>9385</v>
      </c>
      <c r="G173" s="196">
        <f t="shared" si="25"/>
        <v>9385</v>
      </c>
      <c r="H173" s="92"/>
      <c r="I173" s="196">
        <f t="shared" si="26"/>
        <v>0</v>
      </c>
      <c r="J173" s="92">
        <f t="shared" si="27"/>
        <v>9385</v>
      </c>
    </row>
    <row r="174" spans="1:16" ht="19.8">
      <c r="A174" s="169"/>
      <c r="B174" s="171" t="s">
        <v>198</v>
      </c>
      <c r="C174" s="172" t="s">
        <v>199</v>
      </c>
      <c r="D174" s="57"/>
      <c r="E174" s="91"/>
      <c r="F174" s="58"/>
      <c r="G174" s="196"/>
      <c r="H174" s="58"/>
      <c r="I174" s="203"/>
      <c r="J174" s="92"/>
    </row>
    <row r="175" spans="1:16" ht="19.8">
      <c r="A175" s="169"/>
      <c r="B175" s="171" t="s">
        <v>198</v>
      </c>
      <c r="C175" s="172" t="s">
        <v>200</v>
      </c>
      <c r="D175" s="57"/>
      <c r="E175" s="91"/>
      <c r="F175" s="58"/>
      <c r="G175" s="196"/>
      <c r="H175" s="58"/>
      <c r="I175" s="203"/>
      <c r="J175" s="92"/>
    </row>
    <row r="176" spans="1:16" ht="19.8">
      <c r="A176" s="169"/>
      <c r="B176" s="171" t="s">
        <v>198</v>
      </c>
      <c r="C176" s="172" t="s">
        <v>201</v>
      </c>
      <c r="D176" s="57"/>
      <c r="E176" s="91"/>
      <c r="F176" s="58"/>
      <c r="G176" s="196"/>
      <c r="H176" s="58"/>
      <c r="I176" s="203"/>
      <c r="J176" s="92"/>
    </row>
    <row r="177" spans="1:12" ht="19.8">
      <c r="A177" s="169"/>
      <c r="B177" s="171" t="s">
        <v>198</v>
      </c>
      <c r="C177" s="172" t="s">
        <v>202</v>
      </c>
      <c r="D177" s="57"/>
      <c r="E177" s="91"/>
      <c r="F177" s="58"/>
      <c r="G177" s="196"/>
      <c r="H177" s="58"/>
      <c r="I177" s="203"/>
      <c r="J177" s="92"/>
    </row>
    <row r="178" spans="1:12" ht="20.399999999999999">
      <c r="A178" s="111"/>
      <c r="B178" s="112"/>
      <c r="C178" s="113" t="s">
        <v>203</v>
      </c>
      <c r="D178" s="114"/>
      <c r="E178" s="115"/>
      <c r="F178" s="116"/>
      <c r="G178" s="200">
        <f>SUM(G123:G177)</f>
        <v>336996</v>
      </c>
      <c r="H178" s="165"/>
      <c r="I178" s="200">
        <f>SUM(I123:I177)</f>
        <v>114250</v>
      </c>
      <c r="J178" s="165">
        <f>SUM(J123:J177)</f>
        <v>451246</v>
      </c>
      <c r="L178" s="235"/>
    </row>
  </sheetData>
  <autoFilter ref="A4:N178" xr:uid="{00000000-0009-0000-0000-000000000000}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6"/>
  <sheetViews>
    <sheetView tabSelected="1" zoomScaleNormal="100" workbookViewId="0">
      <pane ySplit="1" topLeftCell="A82" activePane="bottomLeft" state="frozenSplit"/>
      <selection pane="bottomLeft" activeCell="F94" sqref="F94"/>
    </sheetView>
  </sheetViews>
  <sheetFormatPr defaultRowHeight="14.4"/>
  <cols>
    <col min="1" max="1" width="4.88671875" bestFit="1" customWidth="1"/>
    <col min="2" max="2" width="39.5546875" customWidth="1"/>
    <col min="3" max="3" width="14.6640625" style="180" customWidth="1"/>
    <col min="5" max="5" width="34" customWidth="1"/>
    <col min="9" max="9" width="5.44140625" customWidth="1"/>
  </cols>
  <sheetData>
    <row r="1" spans="1:11">
      <c r="A1" s="179" t="s">
        <v>221</v>
      </c>
      <c r="B1" s="179" t="s">
        <v>0</v>
      </c>
      <c r="C1" s="215" t="s">
        <v>224</v>
      </c>
    </row>
    <row r="2" spans="1:11">
      <c r="A2" s="176">
        <v>100</v>
      </c>
      <c r="B2" s="177" t="s">
        <v>1</v>
      </c>
      <c r="C2" s="214"/>
    </row>
    <row r="3" spans="1:11">
      <c r="A3" s="178">
        <v>101</v>
      </c>
      <c r="B3" s="175" t="s">
        <v>2</v>
      </c>
      <c r="C3" s="214"/>
    </row>
    <row r="4" spans="1:11">
      <c r="A4" s="178">
        <v>102</v>
      </c>
      <c r="B4" s="175" t="s">
        <v>3</v>
      </c>
      <c r="C4" s="214"/>
    </row>
    <row r="5" spans="1:11" ht="18">
      <c r="A5" s="178">
        <v>103</v>
      </c>
      <c r="B5" t="s">
        <v>228</v>
      </c>
      <c r="C5" s="214"/>
      <c r="E5" s="269" t="s">
        <v>240</v>
      </c>
      <c r="F5" s="269"/>
      <c r="G5" s="269"/>
      <c r="H5" s="269"/>
      <c r="I5" s="269"/>
      <c r="J5" s="238"/>
      <c r="K5" s="238"/>
    </row>
    <row r="6" spans="1:11" ht="16.5" customHeight="1">
      <c r="A6" s="178">
        <v>104</v>
      </c>
      <c r="B6" s="175" t="s">
        <v>4</v>
      </c>
      <c r="C6" s="214"/>
      <c r="E6" s="239" t="s">
        <v>243</v>
      </c>
      <c r="F6" s="270" t="s">
        <v>241</v>
      </c>
      <c r="G6" s="270"/>
      <c r="H6" s="270"/>
      <c r="I6" s="270"/>
      <c r="J6" s="270"/>
      <c r="K6" s="238"/>
    </row>
    <row r="7" spans="1:11" ht="16.5" customHeight="1">
      <c r="A7" s="178">
        <v>105</v>
      </c>
      <c r="B7" s="175" t="s">
        <v>5</v>
      </c>
      <c r="C7" s="214"/>
      <c r="E7" s="240"/>
      <c r="F7" s="271" t="s">
        <v>242</v>
      </c>
      <c r="G7" s="271"/>
      <c r="H7" s="271"/>
      <c r="I7" s="271"/>
      <c r="J7" s="271"/>
      <c r="K7" s="238"/>
    </row>
    <row r="8" spans="1:11">
      <c r="A8" s="178">
        <v>106</v>
      </c>
      <c r="B8" s="175" t="s">
        <v>6</v>
      </c>
      <c r="C8" s="214"/>
      <c r="K8" s="238"/>
    </row>
    <row r="9" spans="1:11">
      <c r="A9" s="178">
        <v>107</v>
      </c>
      <c r="B9" s="175" t="s">
        <v>7</v>
      </c>
      <c r="C9" s="214"/>
      <c r="E9" s="241" t="s">
        <v>244</v>
      </c>
      <c r="F9" s="273" t="s">
        <v>245</v>
      </c>
      <c r="G9" s="273"/>
      <c r="H9" s="273"/>
      <c r="I9" s="273"/>
      <c r="J9" s="273"/>
      <c r="K9" s="242"/>
    </row>
    <row r="10" spans="1:11">
      <c r="A10" s="178">
        <v>108</v>
      </c>
      <c r="B10" s="175" t="s">
        <v>8</v>
      </c>
      <c r="C10" s="214"/>
      <c r="E10" s="243"/>
      <c r="F10" s="242"/>
      <c r="G10" s="242"/>
      <c r="H10" s="242"/>
      <c r="I10" s="242"/>
      <c r="J10" s="242"/>
      <c r="K10" s="242"/>
    </row>
    <row r="11" spans="1:11">
      <c r="A11" s="178">
        <v>109</v>
      </c>
      <c r="B11" s="175" t="s">
        <v>9</v>
      </c>
      <c r="C11" s="214"/>
      <c r="E11" s="244" t="s">
        <v>246</v>
      </c>
      <c r="F11" s="274" t="s">
        <v>252</v>
      </c>
      <c r="G11" s="274"/>
      <c r="H11" s="274"/>
      <c r="I11" s="274"/>
      <c r="J11" s="274"/>
      <c r="K11" s="242"/>
    </row>
    <row r="12" spans="1:11">
      <c r="A12" s="178">
        <v>110</v>
      </c>
      <c r="B12" s="175" t="s">
        <v>10</v>
      </c>
      <c r="C12" s="214"/>
      <c r="E12" s="242"/>
      <c r="F12" s="242"/>
      <c r="G12" s="242"/>
      <c r="H12" s="242"/>
      <c r="I12" s="242"/>
      <c r="J12" s="242"/>
      <c r="K12" s="242"/>
    </row>
    <row r="13" spans="1:11" ht="16.5" customHeight="1">
      <c r="A13" s="178">
        <v>111</v>
      </c>
      <c r="B13" s="175" t="s">
        <v>11</v>
      </c>
      <c r="C13" s="214"/>
      <c r="E13" s="245" t="s">
        <v>247</v>
      </c>
      <c r="F13" s="275" t="s">
        <v>248</v>
      </c>
      <c r="G13" s="275"/>
      <c r="H13" s="275"/>
      <c r="I13" s="275"/>
      <c r="J13" s="275"/>
      <c r="K13" s="275"/>
    </row>
    <row r="14" spans="1:11">
      <c r="A14" s="178">
        <v>112</v>
      </c>
      <c r="B14" s="175" t="s">
        <v>12</v>
      </c>
      <c r="C14" s="214"/>
      <c r="E14" s="246"/>
      <c r="F14" s="275"/>
      <c r="G14" s="275"/>
      <c r="H14" s="275"/>
      <c r="I14" s="275"/>
      <c r="J14" s="275"/>
      <c r="K14" s="275"/>
    </row>
    <row r="15" spans="1:11">
      <c r="A15" s="178">
        <v>113</v>
      </c>
      <c r="B15" s="175" t="s">
        <v>13</v>
      </c>
      <c r="C15" s="214"/>
      <c r="E15" s="247"/>
      <c r="F15" s="275"/>
      <c r="G15" s="275"/>
      <c r="H15" s="275"/>
      <c r="I15" s="275"/>
      <c r="J15" s="275"/>
      <c r="K15" s="275"/>
    </row>
    <row r="16" spans="1:11">
      <c r="A16" s="178">
        <v>114</v>
      </c>
      <c r="B16" s="175" t="s">
        <v>14</v>
      </c>
      <c r="C16" s="214"/>
      <c r="E16" s="243"/>
      <c r="F16" s="243"/>
      <c r="G16" s="243"/>
      <c r="H16" s="243"/>
      <c r="I16" s="243"/>
      <c r="J16" s="243"/>
      <c r="K16" s="243"/>
    </row>
    <row r="17" spans="1:11" ht="16.5" customHeight="1">
      <c r="A17" s="178">
        <v>115</v>
      </c>
      <c r="B17" s="175" t="s">
        <v>15</v>
      </c>
      <c r="C17" s="214"/>
      <c r="E17" s="248" t="s">
        <v>249</v>
      </c>
      <c r="F17" s="276" t="s">
        <v>250</v>
      </c>
      <c r="G17" s="276"/>
      <c r="H17" s="276"/>
      <c r="I17" s="276"/>
      <c r="J17" s="276"/>
      <c r="K17" s="276"/>
    </row>
    <row r="18" spans="1:11">
      <c r="A18" s="178">
        <v>116</v>
      </c>
      <c r="B18" s="175" t="s">
        <v>16</v>
      </c>
      <c r="C18" s="214"/>
      <c r="E18" s="249"/>
      <c r="F18" s="276"/>
      <c r="G18" s="276"/>
      <c r="H18" s="276"/>
      <c r="I18" s="276"/>
      <c r="J18" s="276"/>
      <c r="K18" s="276"/>
    </row>
    <row r="19" spans="1:11">
      <c r="A19" s="178">
        <v>117</v>
      </c>
      <c r="B19" s="236" t="s">
        <v>227</v>
      </c>
      <c r="C19" s="214"/>
    </row>
    <row r="20" spans="1:11">
      <c r="A20" s="178">
        <v>118</v>
      </c>
      <c r="B20" s="175" t="s">
        <v>17</v>
      </c>
      <c r="C20" s="214"/>
      <c r="E20" s="272" t="s">
        <v>251</v>
      </c>
      <c r="F20" s="272"/>
      <c r="G20" s="272"/>
      <c r="H20" s="272"/>
      <c r="I20" s="272"/>
      <c r="J20" s="272"/>
    </row>
    <row r="21" spans="1:11">
      <c r="A21" s="176">
        <v>200</v>
      </c>
      <c r="B21" s="177" t="s">
        <v>18</v>
      </c>
      <c r="C21" s="214"/>
      <c r="E21" s="272"/>
      <c r="F21" s="272"/>
      <c r="G21" s="272"/>
      <c r="H21" s="272"/>
      <c r="I21" s="272"/>
      <c r="J21" s="272"/>
    </row>
    <row r="22" spans="1:11">
      <c r="A22" s="178">
        <v>201</v>
      </c>
      <c r="B22" s="175" t="s">
        <v>2</v>
      </c>
      <c r="C22" s="214"/>
      <c r="E22" s="272"/>
      <c r="F22" s="272"/>
      <c r="G22" s="272"/>
      <c r="H22" s="272"/>
      <c r="I22" s="272"/>
      <c r="J22" s="272"/>
    </row>
    <row r="23" spans="1:11">
      <c r="A23" s="178">
        <v>202</v>
      </c>
      <c r="B23" s="175" t="s">
        <v>3</v>
      </c>
      <c r="C23" s="214"/>
    </row>
    <row r="24" spans="1:11">
      <c r="A24" s="178">
        <v>203</v>
      </c>
      <c r="B24" t="s">
        <v>228</v>
      </c>
      <c r="C24" s="214"/>
    </row>
    <row r="25" spans="1:11">
      <c r="A25" s="178">
        <v>204</v>
      </c>
      <c r="B25" s="175" t="s">
        <v>4</v>
      </c>
      <c r="C25" s="214"/>
    </row>
    <row r="26" spans="1:11">
      <c r="A26" s="178">
        <v>205</v>
      </c>
      <c r="B26" s="175" t="s">
        <v>5</v>
      </c>
      <c r="C26" s="214"/>
    </row>
    <row r="27" spans="1:11">
      <c r="A27" s="178">
        <v>206</v>
      </c>
      <c r="B27" s="175" t="s">
        <v>6</v>
      </c>
      <c r="C27" s="214"/>
    </row>
    <row r="28" spans="1:11">
      <c r="A28" s="178">
        <v>207</v>
      </c>
      <c r="B28" s="175" t="s">
        <v>7</v>
      </c>
      <c r="C28" s="214"/>
    </row>
    <row r="29" spans="1:11">
      <c r="A29" s="178">
        <v>208</v>
      </c>
      <c r="B29" s="175" t="s">
        <v>8</v>
      </c>
      <c r="C29" s="214"/>
    </row>
    <row r="30" spans="1:11">
      <c r="A30" s="178">
        <v>209</v>
      </c>
      <c r="B30" s="175" t="s">
        <v>9</v>
      </c>
      <c r="C30" s="214"/>
    </row>
    <row r="31" spans="1:11">
      <c r="A31" s="178">
        <v>210</v>
      </c>
      <c r="B31" s="175" t="s">
        <v>10</v>
      </c>
      <c r="C31" s="214"/>
    </row>
    <row r="32" spans="1:11">
      <c r="A32" s="178">
        <v>211</v>
      </c>
      <c r="B32" s="175" t="s">
        <v>11</v>
      </c>
      <c r="C32" s="214"/>
    </row>
    <row r="33" spans="1:3">
      <c r="A33" s="178">
        <v>212</v>
      </c>
      <c r="B33" s="175" t="s">
        <v>12</v>
      </c>
      <c r="C33" s="214"/>
    </row>
    <row r="34" spans="1:3">
      <c r="A34" s="178">
        <v>213</v>
      </c>
      <c r="B34" s="175" t="s">
        <v>13</v>
      </c>
      <c r="C34" s="214"/>
    </row>
    <row r="35" spans="1:3">
      <c r="A35" s="178">
        <v>214</v>
      </c>
      <c r="B35" s="175" t="s">
        <v>14</v>
      </c>
      <c r="C35" s="214"/>
    </row>
    <row r="36" spans="1:3">
      <c r="A36" s="178">
        <v>215</v>
      </c>
      <c r="B36" s="175" t="s">
        <v>15</v>
      </c>
      <c r="C36" s="214"/>
    </row>
    <row r="37" spans="1:3">
      <c r="A37" s="178">
        <v>216</v>
      </c>
      <c r="B37" s="175" t="s">
        <v>16</v>
      </c>
      <c r="C37" s="214"/>
    </row>
    <row r="38" spans="1:3">
      <c r="A38" s="178">
        <v>217</v>
      </c>
      <c r="B38" s="236" t="s">
        <v>227</v>
      </c>
      <c r="C38" s="214"/>
    </row>
    <row r="39" spans="1:3">
      <c r="A39" s="178">
        <v>218</v>
      </c>
      <c r="B39" s="175" t="s">
        <v>17</v>
      </c>
      <c r="C39" s="214"/>
    </row>
    <row r="40" spans="1:3">
      <c r="A40" s="176">
        <v>300</v>
      </c>
      <c r="B40" s="177" t="s">
        <v>19</v>
      </c>
      <c r="C40" s="214"/>
    </row>
    <row r="41" spans="1:3">
      <c r="A41" s="178">
        <v>301</v>
      </c>
      <c r="B41" s="175" t="s">
        <v>2</v>
      </c>
      <c r="C41" s="214"/>
    </row>
    <row r="42" spans="1:3">
      <c r="A42" s="178">
        <v>302</v>
      </c>
      <c r="B42" s="175" t="s">
        <v>3</v>
      </c>
      <c r="C42" s="214"/>
    </row>
    <row r="43" spans="1:3">
      <c r="A43" s="178">
        <v>303</v>
      </c>
      <c r="B43" t="s">
        <v>228</v>
      </c>
      <c r="C43" s="214"/>
    </row>
    <row r="44" spans="1:3">
      <c r="A44" s="178">
        <v>304</v>
      </c>
      <c r="B44" s="175" t="s">
        <v>4</v>
      </c>
      <c r="C44" s="214"/>
    </row>
    <row r="45" spans="1:3">
      <c r="A45" s="178">
        <v>305</v>
      </c>
      <c r="B45" s="175" t="s">
        <v>5</v>
      </c>
      <c r="C45" s="214"/>
    </row>
    <row r="46" spans="1:3">
      <c r="A46" s="178">
        <v>306</v>
      </c>
      <c r="B46" s="175" t="s">
        <v>6</v>
      </c>
      <c r="C46" s="214"/>
    </row>
    <row r="47" spans="1:3">
      <c r="A47" s="178">
        <v>307</v>
      </c>
      <c r="B47" s="175" t="s">
        <v>7</v>
      </c>
      <c r="C47" s="214"/>
    </row>
    <row r="48" spans="1:3">
      <c r="A48" s="178">
        <v>308</v>
      </c>
      <c r="B48" s="175" t="s">
        <v>8</v>
      </c>
      <c r="C48" s="214"/>
    </row>
    <row r="49" spans="1:3">
      <c r="A49" s="178">
        <v>309</v>
      </c>
      <c r="B49" s="175" t="s">
        <v>9</v>
      </c>
      <c r="C49" s="214"/>
    </row>
    <row r="50" spans="1:3">
      <c r="A50" s="178">
        <v>310</v>
      </c>
      <c r="B50" s="175" t="s">
        <v>10</v>
      </c>
      <c r="C50" s="214"/>
    </row>
    <row r="51" spans="1:3">
      <c r="A51" s="178">
        <v>311</v>
      </c>
      <c r="B51" s="175" t="s">
        <v>11</v>
      </c>
      <c r="C51" s="214"/>
    </row>
    <row r="52" spans="1:3">
      <c r="A52" s="178">
        <v>312</v>
      </c>
      <c r="B52" s="175" t="s">
        <v>12</v>
      </c>
      <c r="C52" s="214"/>
    </row>
    <row r="53" spans="1:3">
      <c r="A53" s="178">
        <v>313</v>
      </c>
      <c r="B53" s="175" t="s">
        <v>13</v>
      </c>
      <c r="C53" s="214"/>
    </row>
    <row r="54" spans="1:3">
      <c r="A54" s="178">
        <v>314</v>
      </c>
      <c r="B54" s="175" t="s">
        <v>14</v>
      </c>
      <c r="C54" s="214"/>
    </row>
    <row r="55" spans="1:3">
      <c r="A55" s="178">
        <v>315</v>
      </c>
      <c r="B55" s="175" t="s">
        <v>15</v>
      </c>
      <c r="C55" s="214"/>
    </row>
    <row r="56" spans="1:3">
      <c r="A56" s="178">
        <v>316</v>
      </c>
      <c r="B56" s="175" t="s">
        <v>16</v>
      </c>
      <c r="C56" s="214"/>
    </row>
    <row r="57" spans="1:3">
      <c r="A57" s="178">
        <v>317</v>
      </c>
      <c r="B57" s="236" t="s">
        <v>227</v>
      </c>
      <c r="C57" s="214"/>
    </row>
    <row r="58" spans="1:3">
      <c r="A58" s="178">
        <v>318</v>
      </c>
      <c r="B58" s="175" t="s">
        <v>17</v>
      </c>
      <c r="C58" s="214"/>
    </row>
    <row r="59" spans="1:3">
      <c r="A59" s="176">
        <v>400</v>
      </c>
      <c r="B59" s="177" t="s">
        <v>20</v>
      </c>
      <c r="C59" s="214"/>
    </row>
    <row r="60" spans="1:3">
      <c r="A60" s="178">
        <v>401</v>
      </c>
      <c r="B60" s="175" t="s">
        <v>2</v>
      </c>
      <c r="C60" s="214"/>
    </row>
    <row r="61" spans="1:3">
      <c r="A61" s="178">
        <v>402</v>
      </c>
      <c r="B61" s="175" t="s">
        <v>3</v>
      </c>
      <c r="C61" s="214"/>
    </row>
    <row r="62" spans="1:3">
      <c r="A62" s="178">
        <v>403</v>
      </c>
      <c r="B62" t="s">
        <v>228</v>
      </c>
      <c r="C62" s="214"/>
    </row>
    <row r="63" spans="1:3">
      <c r="A63" s="178">
        <v>404</v>
      </c>
      <c r="B63" s="175" t="s">
        <v>4</v>
      </c>
      <c r="C63" s="214"/>
    </row>
    <row r="64" spans="1:3">
      <c r="A64" s="178">
        <v>405</v>
      </c>
      <c r="B64" s="175" t="s">
        <v>5</v>
      </c>
      <c r="C64" s="214"/>
    </row>
    <row r="65" spans="1:3">
      <c r="A65" s="178">
        <v>406</v>
      </c>
      <c r="B65" s="175" t="s">
        <v>6</v>
      </c>
      <c r="C65" s="214"/>
    </row>
    <row r="66" spans="1:3">
      <c r="A66" s="178">
        <v>407</v>
      </c>
      <c r="B66" s="175" t="s">
        <v>7</v>
      </c>
      <c r="C66" s="214"/>
    </row>
    <row r="67" spans="1:3">
      <c r="A67" s="178">
        <v>408</v>
      </c>
      <c r="B67" s="175" t="s">
        <v>8</v>
      </c>
      <c r="C67" s="214"/>
    </row>
    <row r="68" spans="1:3">
      <c r="A68" s="178">
        <v>409</v>
      </c>
      <c r="B68" s="175" t="s">
        <v>9</v>
      </c>
      <c r="C68" s="214"/>
    </row>
    <row r="69" spans="1:3">
      <c r="A69" s="178">
        <v>410</v>
      </c>
      <c r="B69" s="175" t="s">
        <v>10</v>
      </c>
      <c r="C69" s="214"/>
    </row>
    <row r="70" spans="1:3">
      <c r="A70" s="178">
        <v>411</v>
      </c>
      <c r="B70" s="175" t="s">
        <v>11</v>
      </c>
      <c r="C70" s="214"/>
    </row>
    <row r="71" spans="1:3">
      <c r="A71" s="178">
        <v>412</v>
      </c>
      <c r="B71" s="175" t="s">
        <v>12</v>
      </c>
      <c r="C71" s="214"/>
    </row>
    <row r="72" spans="1:3">
      <c r="A72" s="178">
        <v>413</v>
      </c>
      <c r="B72" s="175" t="s">
        <v>13</v>
      </c>
      <c r="C72" s="214"/>
    </row>
    <row r="73" spans="1:3">
      <c r="A73" s="178">
        <v>414</v>
      </c>
      <c r="B73" s="175" t="s">
        <v>14</v>
      </c>
      <c r="C73" s="214"/>
    </row>
    <row r="74" spans="1:3">
      <c r="A74" s="178">
        <v>415</v>
      </c>
      <c r="B74" s="175" t="s">
        <v>15</v>
      </c>
      <c r="C74" s="214"/>
    </row>
    <row r="75" spans="1:3">
      <c r="A75" s="178">
        <v>416</v>
      </c>
      <c r="B75" s="175" t="s">
        <v>16</v>
      </c>
      <c r="C75" s="214"/>
    </row>
    <row r="76" spans="1:3">
      <c r="A76" s="178">
        <v>417</v>
      </c>
      <c r="B76" s="236" t="s">
        <v>227</v>
      </c>
      <c r="C76" s="214"/>
    </row>
    <row r="77" spans="1:3">
      <c r="A77" s="178">
        <v>418</v>
      </c>
      <c r="B77" s="175" t="s">
        <v>17</v>
      </c>
      <c r="C77" s="214"/>
    </row>
    <row r="78" spans="1:3">
      <c r="A78" s="176">
        <v>500</v>
      </c>
      <c r="B78" s="177" t="s">
        <v>204</v>
      </c>
      <c r="C78" s="214"/>
    </row>
    <row r="79" spans="1:3">
      <c r="A79" s="178">
        <v>551</v>
      </c>
      <c r="B79" s="175" t="s">
        <v>205</v>
      </c>
      <c r="C79" s="214"/>
    </row>
    <row r="80" spans="1:3">
      <c r="A80" s="178">
        <v>552</v>
      </c>
      <c r="B80" s="175" t="s">
        <v>206</v>
      </c>
      <c r="C80" s="214"/>
    </row>
    <row r="81" spans="1:3">
      <c r="A81" s="178">
        <v>553</v>
      </c>
      <c r="B81" s="175" t="s">
        <v>207</v>
      </c>
      <c r="C81" s="214"/>
    </row>
    <row r="82" spans="1:3">
      <c r="A82" s="178">
        <v>554</v>
      </c>
      <c r="B82" s="175" t="s">
        <v>208</v>
      </c>
      <c r="C82" s="214"/>
    </row>
    <row r="83" spans="1:3">
      <c r="A83" s="178">
        <v>555</v>
      </c>
      <c r="B83" s="175" t="s">
        <v>209</v>
      </c>
      <c r="C83" s="214"/>
    </row>
    <row r="84" spans="1:3">
      <c r="A84" s="178">
        <v>556</v>
      </c>
      <c r="B84" s="175" t="s">
        <v>210</v>
      </c>
      <c r="C84" s="214"/>
    </row>
    <row r="85" spans="1:3">
      <c r="A85" s="178">
        <v>557</v>
      </c>
      <c r="B85" s="175" t="s">
        <v>211</v>
      </c>
      <c r="C85" s="214"/>
    </row>
    <row r="86" spans="1:3">
      <c r="A86" s="178">
        <v>558</v>
      </c>
      <c r="B86" s="175" t="s">
        <v>212</v>
      </c>
      <c r="C86" s="214"/>
    </row>
    <row r="87" spans="1:3">
      <c r="A87" s="178">
        <v>559</v>
      </c>
      <c r="B87" s="175" t="s">
        <v>213</v>
      </c>
      <c r="C87" s="214"/>
    </row>
    <row r="88" spans="1:3">
      <c r="A88" s="178">
        <v>560</v>
      </c>
      <c r="B88" s="175" t="s">
        <v>214</v>
      </c>
      <c r="C88" s="214"/>
    </row>
    <row r="89" spans="1:3">
      <c r="A89" s="178">
        <v>561</v>
      </c>
      <c r="B89" s="175" t="s">
        <v>215</v>
      </c>
      <c r="C89" s="214"/>
    </row>
    <row r="90" spans="1:3">
      <c r="A90" s="178">
        <v>562</v>
      </c>
      <c r="B90" s="175" t="s">
        <v>216</v>
      </c>
      <c r="C90" s="214"/>
    </row>
    <row r="91" spans="1:3">
      <c r="A91" s="178">
        <v>563</v>
      </c>
      <c r="B91" s="175" t="s">
        <v>217</v>
      </c>
      <c r="C91" s="214"/>
    </row>
    <row r="92" spans="1:3">
      <c r="A92" s="178">
        <v>564</v>
      </c>
      <c r="B92" s="175" t="s">
        <v>218</v>
      </c>
      <c r="C92" s="214"/>
    </row>
    <row r="93" spans="1:3">
      <c r="A93" s="178">
        <v>565</v>
      </c>
      <c r="B93" s="175" t="s">
        <v>219</v>
      </c>
      <c r="C93" s="214"/>
    </row>
    <row r="94" spans="1:3">
      <c r="A94" s="178">
        <v>566</v>
      </c>
      <c r="B94" s="236" t="s">
        <v>239</v>
      </c>
      <c r="C94" s="214"/>
    </row>
    <row r="95" spans="1:3">
      <c r="A95" s="178">
        <v>567</v>
      </c>
      <c r="B95" s="237" t="s">
        <v>238</v>
      </c>
      <c r="C95" s="214"/>
    </row>
    <row r="96" spans="1:3">
      <c r="A96" s="178">
        <v>568</v>
      </c>
      <c r="B96" s="175" t="s">
        <v>220</v>
      </c>
      <c r="C96" s="214"/>
    </row>
    <row r="97" spans="1:3">
      <c r="A97" s="178">
        <v>569</v>
      </c>
      <c r="B97" s="237" t="s">
        <v>229</v>
      </c>
      <c r="C97" s="214"/>
    </row>
    <row r="98" spans="1:3">
      <c r="A98" s="178">
        <v>570</v>
      </c>
      <c r="B98" s="237" t="s">
        <v>230</v>
      </c>
      <c r="C98" s="214"/>
    </row>
    <row r="99" spans="1:3">
      <c r="A99" s="178">
        <v>571</v>
      </c>
      <c r="B99" s="237" t="s">
        <v>231</v>
      </c>
      <c r="C99" s="214"/>
    </row>
    <row r="100" spans="1:3">
      <c r="A100" s="178">
        <v>572</v>
      </c>
      <c r="B100" s="237" t="s">
        <v>232</v>
      </c>
      <c r="C100" s="214"/>
    </row>
    <row r="101" spans="1:3">
      <c r="A101" s="178">
        <v>573</v>
      </c>
      <c r="B101" s="237" t="s">
        <v>233</v>
      </c>
      <c r="C101" s="214"/>
    </row>
    <row r="102" spans="1:3">
      <c r="A102" s="178">
        <v>574</v>
      </c>
      <c r="B102" s="237" t="s">
        <v>234</v>
      </c>
      <c r="C102" s="214"/>
    </row>
    <row r="103" spans="1:3">
      <c r="A103" s="178">
        <v>575</v>
      </c>
      <c r="B103" s="237" t="s">
        <v>235</v>
      </c>
      <c r="C103" s="214"/>
    </row>
    <row r="104" spans="1:3">
      <c r="A104" s="178">
        <v>576</v>
      </c>
      <c r="B104" s="237" t="s">
        <v>236</v>
      </c>
      <c r="C104" s="214"/>
    </row>
    <row r="105" spans="1:3">
      <c r="A105" s="178">
        <v>577</v>
      </c>
      <c r="B105" s="237" t="s">
        <v>237</v>
      </c>
      <c r="C105" s="214"/>
    </row>
    <row r="106" spans="1:3">
      <c r="A106" t="s">
        <v>30</v>
      </c>
      <c r="C106" s="180">
        <f>SUM(C3:C105)</f>
        <v>0</v>
      </c>
    </row>
  </sheetData>
  <mergeCells count="8">
    <mergeCell ref="E5:I5"/>
    <mergeCell ref="F6:J6"/>
    <mergeCell ref="F7:J7"/>
    <mergeCell ref="E20:J22"/>
    <mergeCell ref="F9:J9"/>
    <mergeCell ref="F11:J11"/>
    <mergeCell ref="F13:K15"/>
    <mergeCell ref="F17:K18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BOQ</vt:lpstr>
      <vt:lpstr>CBS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</dc:creator>
  <cp:lastModifiedBy>BuilkPC-0042</cp:lastModifiedBy>
  <cp:lastPrinted>2018-08-21T10:21:25Z</cp:lastPrinted>
  <dcterms:created xsi:type="dcterms:W3CDTF">2010-07-16T12:09:24Z</dcterms:created>
  <dcterms:modified xsi:type="dcterms:W3CDTF">2018-08-27T12:37:43Z</dcterms:modified>
</cp:coreProperties>
</file>